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5703\Desktop\"/>
    </mc:Choice>
  </mc:AlternateContent>
  <bookViews>
    <workbookView xWindow="0" yWindow="0" windowWidth="13035" windowHeight="7200"/>
  </bookViews>
  <sheets>
    <sheet name="Termo de Doação" sheetId="2" r:id="rId1"/>
    <sheet name="Planilha de Rateio" sheetId="3" r:id="rId2"/>
    <sheet name="Listas" sheetId="1" state="hidden" r:id="rId3"/>
  </sheets>
  <definedNames>
    <definedName name="_xlnm.Print_Area" localSheetId="0">'Termo de Doação'!$A$1:$M$21</definedName>
  </definedNames>
  <calcPr calcId="162913"/>
</workbook>
</file>

<file path=xl/calcChain.xml><?xml version="1.0" encoding="utf-8"?>
<calcChain xmlns="http://schemas.openxmlformats.org/spreadsheetml/2006/main">
  <c r="E6" i="2" l="1"/>
  <c r="H11" i="2" l="1"/>
  <c r="H12" i="2"/>
  <c r="H13" i="2"/>
  <c r="H14" i="2"/>
  <c r="H15" i="2"/>
  <c r="H16" i="2"/>
  <c r="H17" i="2"/>
  <c r="H18" i="2"/>
  <c r="H19" i="2"/>
  <c r="H10" i="2"/>
  <c r="D17" i="3" l="1"/>
  <c r="I15" i="3"/>
  <c r="G15" i="3"/>
  <c r="F15" i="3"/>
  <c r="I14" i="3"/>
  <c r="G14" i="3"/>
  <c r="F14" i="3"/>
  <c r="I13" i="3"/>
  <c r="G13" i="3"/>
  <c r="F13" i="3"/>
  <c r="I12" i="3"/>
  <c r="G12" i="3"/>
  <c r="F12" i="3"/>
  <c r="F6" i="3"/>
  <c r="G6" i="3" s="1"/>
  <c r="I6" i="3" s="1"/>
  <c r="M3" i="2" l="1"/>
  <c r="M2" i="2"/>
  <c r="F7" i="3" l="1"/>
  <c r="G7" i="3" s="1"/>
  <c r="I7" i="3" s="1"/>
  <c r="F8" i="3" s="1"/>
  <c r="G8" i="3" s="1"/>
  <c r="I8" i="3" s="1"/>
  <c r="F9" i="3" s="1"/>
  <c r="G9" i="3" s="1"/>
  <c r="I9" i="3" s="1"/>
  <c r="F10" i="3" s="1"/>
  <c r="G10" i="3" s="1"/>
  <c r="I10" i="3" s="1"/>
  <c r="F11" i="3" s="1"/>
  <c r="G11" i="3" s="1"/>
  <c r="I11" i="3" s="1"/>
  <c r="M1" i="2"/>
  <c r="I17" i="3" l="1"/>
  <c r="G17" i="3"/>
</calcChain>
</file>

<file path=xl/comments1.xml><?xml version="1.0" encoding="utf-8"?>
<comments xmlns="http://schemas.openxmlformats.org/spreadsheetml/2006/main">
  <authors>
    <author>Marjara de Paula Ferreira</author>
    <author>Daniela Aparecida Nunes Ferreira</author>
  </authors>
  <commentList>
    <comment ref="J1" authorId="0" shapeId="0">
      <text>
        <r>
          <rPr>
            <b/>
            <sz val="9"/>
            <color indexed="81"/>
            <rFont val="Segoe UI Semilight"/>
            <family val="2"/>
          </rPr>
          <t xml:space="preserve">Selecione o número </t>
        </r>
        <r>
          <rPr>
            <b/>
            <sz val="9"/>
            <color indexed="81"/>
            <rFont val="Segoe UI"/>
            <family val="2"/>
          </rPr>
          <t>do Termo. Iniciar o ano sempre pelo nº 1 e atenção aos Termos já existentes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3" authorId="0" shapeId="0">
      <text>
        <r>
          <rPr>
            <b/>
            <sz val="9"/>
            <color indexed="81"/>
            <rFont val="Segoe UI"/>
            <family val="2"/>
          </rPr>
          <t xml:space="preserve">Ao abrir a caixa de seleção, haverá uma barra de rolagem, movimente  essa barra para cima e/ou para baixo a fim de  localizar a respectiva escola. 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I6" authorId="1" shapeId="0">
      <text>
        <r>
          <rPr>
            <b/>
            <sz val="9"/>
            <color indexed="81"/>
            <rFont val="Segoe UI"/>
            <family val="2"/>
          </rPr>
          <t>Quando se tratar de recursos municipais, preencha o número do Termo de Colaboação, conforme padrão: XX/XXX-SE.</t>
        </r>
      </text>
    </comment>
    <comment ref="D21" authorId="0" shapeId="0">
      <text>
        <r>
          <rPr>
            <b/>
            <sz val="9"/>
            <color indexed="81"/>
            <rFont val="Segoe UI"/>
            <family val="2"/>
          </rPr>
          <t>EMEB:</t>
        </r>
        <r>
          <rPr>
            <sz val="9"/>
            <color indexed="81"/>
            <rFont val="Segoe UI"/>
            <family val="2"/>
          </rPr>
          <t xml:space="preserve"> Nome e assinatura do(a) Diretor(a) executivo(a) da APM
</t>
        </r>
        <r>
          <rPr>
            <b/>
            <sz val="9"/>
            <color indexed="81"/>
            <rFont val="Segoe UI"/>
            <family val="2"/>
          </rPr>
          <t>Creche parceira:</t>
        </r>
        <r>
          <rPr>
            <sz val="9"/>
            <color indexed="81"/>
            <rFont val="Segoe UI"/>
            <family val="2"/>
          </rPr>
          <t xml:space="preserve"> Nome do Representante Legal</t>
        </r>
      </text>
    </comment>
  </commentList>
</comments>
</file>

<file path=xl/sharedStrings.xml><?xml version="1.0" encoding="utf-8"?>
<sst xmlns="http://schemas.openxmlformats.org/spreadsheetml/2006/main" count="465" uniqueCount="464">
  <si>
    <t>Unidade Educacional</t>
  </si>
  <si>
    <t xml:space="preserve">Lorenzo Enrico Felice Lorenzetti </t>
  </si>
  <si>
    <t xml:space="preserve">Marcelo Roberto Dias </t>
  </si>
  <si>
    <t>Associação Educativa Madre Vincenza</t>
  </si>
  <si>
    <t>Associação Lapidar</t>
  </si>
  <si>
    <t>Creche Jesus de Nazareth I</t>
  </si>
  <si>
    <t>Creche Jesus de Nazareth II</t>
  </si>
  <si>
    <t>Instituição Assistencial e Educacional Jardim de Esperança</t>
  </si>
  <si>
    <t>Lar da Criança Emmanuel</t>
  </si>
  <si>
    <t>TERMO NÚMERO</t>
  </si>
  <si>
    <t>/</t>
  </si>
  <si>
    <t>Pelo presente instrumento,</t>
  </si>
  <si>
    <t>DESCRIÇÃO DO BEM</t>
  </si>
  <si>
    <t>QTD</t>
  </si>
  <si>
    <t>NOTA FISCAL</t>
  </si>
  <si>
    <t>VALOR</t>
  </si>
  <si>
    <t>FORNECEDOR</t>
  </si>
  <si>
    <t>LOCAL DE GUARDA
(ESPECIFICAR O LOCAL DENTRO DA UE)</t>
  </si>
  <si>
    <t>PRODUTO</t>
  </si>
  <si>
    <t>MARCA, MODELO, 
SÉRIE, DESCRIÇÃO</t>
  </si>
  <si>
    <t>Nº</t>
  </si>
  <si>
    <t>DATA</t>
  </si>
  <si>
    <t>UNIT</t>
  </si>
  <si>
    <t>TOTAL</t>
  </si>
  <si>
    <t>São Bernardo do Campo,</t>
  </si>
  <si>
    <t>Local e Data</t>
  </si>
  <si>
    <t>com a legislação aplicável e demais normas pertinentes à matéria, a doação do(s) bem(ns) conforme discriminado(s) abaixo, ao Município de São Bernardo do Campo para que seja(m) tomabado(s) e incorporado(s) ao seu patrimônio público e destinado(s) à escola acima identificada, a qual cabe a responsabilidade pela guarda e conservação do(s) mesmo(s). Segue(m) anexa(s), cópia da(s) nota(s) fiscais.</t>
  </si>
  <si>
    <t>Nome do(a) Representante Legal</t>
  </si>
  <si>
    <t>Assinatura do(a) Representante Legal</t>
  </si>
  <si>
    <t xml:space="preserve">      faz, em conformidade</t>
  </si>
  <si>
    <t>Afonso Monteiro da Cruz</t>
  </si>
  <si>
    <t>Agostinho dos Santos</t>
  </si>
  <si>
    <t>Aldino Pinotti</t>
  </si>
  <si>
    <t>Prefeito Aldino Pinotti</t>
  </si>
  <si>
    <t>Alfredo Scarpelli</t>
  </si>
  <si>
    <t>Professora Alice do Lago Gonçalves Salvador</t>
  </si>
  <si>
    <t>Aluísio de Azevedo</t>
  </si>
  <si>
    <t>Professora Alzira Martins de Mendonça</t>
  </si>
  <si>
    <t>Professora Ana Henriqueta Clark Marim</t>
  </si>
  <si>
    <t>Ana Maria Poppovic</t>
  </si>
  <si>
    <t>Professor André Ferreira</t>
  </si>
  <si>
    <t>Padre Ângelo Ceroni</t>
  </si>
  <si>
    <t>Anísio Teixeira</t>
  </si>
  <si>
    <t>Professora Annita Magrini Guedes</t>
  </si>
  <si>
    <t>Antônio de Lima</t>
  </si>
  <si>
    <t>Antônio dos Santos Farias</t>
  </si>
  <si>
    <t>Antonio José Mantuan</t>
  </si>
  <si>
    <t>Antônio Pereira Coutinho</t>
  </si>
  <si>
    <t>Ari Lacerda Rodrigues</t>
  </si>
  <si>
    <t>Ariano Suassuna</t>
  </si>
  <si>
    <t>Arlindo Ferreira</t>
  </si>
  <si>
    <t>Arlindo Miguel Teixeira</t>
  </si>
  <si>
    <t>Armando Zoboli</t>
  </si>
  <si>
    <t>Professor Áureo Cruz</t>
  </si>
  <si>
    <t>Belmiro Soares da Cunha</t>
  </si>
  <si>
    <t>Benedito José de Morais</t>
  </si>
  <si>
    <t>Bernardo Pedroso</t>
  </si>
  <si>
    <t>Bosko Preradovic</t>
  </si>
  <si>
    <t>Bruno Massone</t>
  </si>
  <si>
    <t>Caetano de Campos</t>
  </si>
  <si>
    <t>Cândido Portinari</t>
  </si>
  <si>
    <t>Carlos Gomes</t>
  </si>
  <si>
    <t>Professora Carmen Tabet de Oliveira Marques</t>
  </si>
  <si>
    <t>Carolina Maria de Jesus</t>
  </si>
  <si>
    <t>Professor Cassiano Faria</t>
  </si>
  <si>
    <t>Cassiano Ricardo</t>
  </si>
  <si>
    <t>Castro Alves</t>
  </si>
  <si>
    <t>Cecília Meireles</t>
  </si>
  <si>
    <t>Professora Cecília Oliveira Turbay</t>
  </si>
  <si>
    <t>Celso Augusto Daniel</t>
  </si>
  <si>
    <t>Cícero Porfírio dos Santos/Gilberto Lazzuri</t>
  </si>
  <si>
    <t>Professor Claudemir Gomes do Vale</t>
  </si>
  <si>
    <t>Cléia Maria Teures de Souza</t>
  </si>
  <si>
    <t>Coelho Neto</t>
  </si>
  <si>
    <t>Cora Coralina</t>
  </si>
  <si>
    <t>Di Cavalcanti</t>
  </si>
  <si>
    <t>Professora Dolores de Toledo de Matteo</t>
  </si>
  <si>
    <t>Dora e Maurício Galante</t>
  </si>
  <si>
    <t>Edson Danillo Dotto</t>
  </si>
  <si>
    <t>Professora Ermínia Paggi</t>
  </si>
  <si>
    <t>Euclides da Cunha</t>
  </si>
  <si>
    <t>Fernando Pessoa</t>
  </si>
  <si>
    <t>Padre Fiorente Elena</t>
  </si>
  <si>
    <t>Estudante Flamínio Araújo de Castro Rangel</t>
  </si>
  <si>
    <t>Professor Florestan Fernandes</t>
  </si>
  <si>
    <t>Francisco Beltran Batistini "Paquito"</t>
  </si>
  <si>
    <t>Francisco Diassis Gomes Teixeira</t>
  </si>
  <si>
    <t>Francisco Miele</t>
  </si>
  <si>
    <t>Geraldo de Melo Ferreira</t>
  </si>
  <si>
    <t>Professor Geraldo Hypólito</t>
  </si>
  <si>
    <t>Vereador Gervásio Paz Folha</t>
  </si>
  <si>
    <t>Gildo dos Santos</t>
  </si>
  <si>
    <t>Gonçalves Dias</t>
  </si>
  <si>
    <t>Graciliano Ramos</t>
  </si>
  <si>
    <t>Guilherme de Almeida</t>
  </si>
  <si>
    <t>Heitor Villa Lobos</t>
  </si>
  <si>
    <t>Helena Zanfelici da Silva</t>
  </si>
  <si>
    <t>Hygino Baptista de Lima</t>
  </si>
  <si>
    <t>Isidoro Battistin</t>
  </si>
  <si>
    <t>Ítalo Damiani</t>
  </si>
  <si>
    <t>Professora Ivaneide Nogueira</t>
  </si>
  <si>
    <t>Jacob Zampieri</t>
  </si>
  <si>
    <t>Professora Jandira Maria Casonato</t>
  </si>
  <si>
    <t>Professora Janete Mally Betti Simões</t>
  </si>
  <si>
    <t>Dom Jorge Marcos de Oliveira, O Bispo dos Trabalhadores</t>
  </si>
  <si>
    <t>José Arnaud da Silva</t>
  </si>
  <si>
    <t>José Augusto Oliveira Santos</t>
  </si>
  <si>
    <t>Vereador José Avilez</t>
  </si>
  <si>
    <t>José Cataldi</t>
  </si>
  <si>
    <t>José de Alencar</t>
  </si>
  <si>
    <t>José de Anchieta</t>
  </si>
  <si>
    <t>Dr. José Ferraz de Magalhães Castro</t>
  </si>
  <si>
    <t>Professor José Getúlio Escobar Bueno</t>
  </si>
  <si>
    <t>José Ibiapino Franklin</t>
  </si>
  <si>
    <t>José Luiz Jucá</t>
  </si>
  <si>
    <t>Padre José Maurício</t>
  </si>
  <si>
    <t>José Roberto Preto</t>
  </si>
  <si>
    <t>Josué de Castro</t>
  </si>
  <si>
    <t>Escritor Júlio Atlas</t>
  </si>
  <si>
    <t>Júlio de Grammont</t>
  </si>
  <si>
    <t>Karolina Zofia Lewandowska</t>
  </si>
  <si>
    <t>Professora Kazue Fuzinaka</t>
  </si>
  <si>
    <t>Vereador Kiyoshi Tanaka</t>
  </si>
  <si>
    <t>Lauro Gomes</t>
  </si>
  <si>
    <t>Padre Leo Commissari</t>
  </si>
  <si>
    <t>Padre Leonardo Nunes</t>
  </si>
  <si>
    <t>Professora Lóide Ungaretti Torres</t>
  </si>
  <si>
    <t>Lopes Trovão</t>
  </si>
  <si>
    <t>Lourenço Filho</t>
  </si>
  <si>
    <t>Luana Lino de Souza</t>
  </si>
  <si>
    <t>Luiz Gushiken</t>
  </si>
  <si>
    <t>Luiza Maria de Farias</t>
  </si>
  <si>
    <t>Manoel de Barros</t>
  </si>
  <si>
    <t>Manoel Torres de Oliveira</t>
  </si>
  <si>
    <t>Padre Manuel da Nóbrega</t>
  </si>
  <si>
    <t>Marcelo Peres Ribeiro</t>
  </si>
  <si>
    <t>Marcos José Ribeiro</t>
  </si>
  <si>
    <t>Marcos Rogério da Rosa</t>
  </si>
  <si>
    <t>Maria Adelaide</t>
  </si>
  <si>
    <t>Maria Adelaide Rossi</t>
  </si>
  <si>
    <t>Irmã Maria Anselma Vieira</t>
  </si>
  <si>
    <t>Professora Maria José Mattar Jorge</t>
  </si>
  <si>
    <t>Maria José Rodrigues</t>
  </si>
  <si>
    <t>Professora Maria Justina de Camargo</t>
  </si>
  <si>
    <t>Maria Rosa Barbosa</t>
  </si>
  <si>
    <t>Professora Maria Therezinha Besana</t>
  </si>
  <si>
    <t>Mariana Benvinda da Costa</t>
  </si>
  <si>
    <t>Mariana Neves Interliche</t>
  </si>
  <si>
    <t>Professora Marineida Meneghelli de Lucca</t>
  </si>
  <si>
    <t>Mário de Andrade</t>
  </si>
  <si>
    <t>Mário Martins de Almeida</t>
  </si>
  <si>
    <t>Marly Buissa Chiedde</t>
  </si>
  <si>
    <t>Maurício Caetano de Castro</t>
  </si>
  <si>
    <t>Maurício Caetano de Castro II</t>
  </si>
  <si>
    <t>Monteiro Lobato</t>
  </si>
  <si>
    <t>Moysés Cheid</t>
  </si>
  <si>
    <t>Professora Nádia Aparecida Issa Pina</t>
  </si>
  <si>
    <t>Natalina Cuzziol Ferro</t>
  </si>
  <si>
    <t xml:space="preserve">Jardim Nazareth </t>
  </si>
  <si>
    <t>APM da EMEBB Neusa Bassetto</t>
  </si>
  <si>
    <t>Professora Neusa Macellaro Callado Moraes</t>
  </si>
  <si>
    <t>Professor Nilo Campos Gomes</t>
  </si>
  <si>
    <t>Octávio Edgard de Oliveira</t>
  </si>
  <si>
    <t xml:space="preserve">Deputado Odemir Furlan </t>
  </si>
  <si>
    <t>Irmã Odete - Maria Ramos Pinto</t>
  </si>
  <si>
    <t>Odette Edith Périgo de Lima</t>
  </si>
  <si>
    <t>Olavo Bilac</t>
  </si>
  <si>
    <t>Olegário José Godoy/Sorocabinha</t>
  </si>
  <si>
    <t>Ondina Ignêz de Oliveira</t>
  </si>
  <si>
    <t>Professor Otílio de Oliveira</t>
  </si>
  <si>
    <t>Paschoal Carlos Magno</t>
  </si>
  <si>
    <t>Professor Paulo Freire</t>
  </si>
  <si>
    <t>Paulo Morando</t>
  </si>
  <si>
    <t>Professor Paulo Teixeira de Camargo</t>
  </si>
  <si>
    <t>Professor Pedro Augusto Gomes Cardim</t>
  </si>
  <si>
    <t>Pedro Morassi</t>
  </si>
  <si>
    <t>Professor Ramiro Gonçalez Fernandes</t>
  </si>
  <si>
    <t>Regina Rocco Casa I</t>
  </si>
  <si>
    <t>Regina Rocco Casa II</t>
  </si>
  <si>
    <t>Riacho Grande</t>
  </si>
  <si>
    <t>Pastor Roberto Montanheiro</t>
  </si>
  <si>
    <t>APM da EMEBE Rolando Ramacciotti</t>
  </si>
  <si>
    <t>Professora Rosa de Pacce dos Santos</t>
  </si>
  <si>
    <t>Rui Barbosa</t>
  </si>
  <si>
    <t>Sadao Higuchi</t>
  </si>
  <si>
    <t>Professor Salvador Gori</t>
  </si>
  <si>
    <t>Professora Sandra Cruz Martins Freitas</t>
  </si>
  <si>
    <t>Santos Dumont</t>
  </si>
  <si>
    <t>Professora Sônia Regina Hernandez de Lima</t>
  </si>
  <si>
    <t>Professora Suzete Aparecida de Campos</t>
  </si>
  <si>
    <t>Professora Sylvia Marilena Fantacini Zanetti</t>
  </si>
  <si>
    <t>Tarsila do Amaral</t>
  </si>
  <si>
    <t>Senador Teotônio Vilela</t>
  </si>
  <si>
    <t>Tereza Delta</t>
  </si>
  <si>
    <t>Thales de Andrade</t>
  </si>
  <si>
    <t>Valderez Avelino de Souza</t>
  </si>
  <si>
    <t>Valter Carmona</t>
  </si>
  <si>
    <t>Vicente de Carvalho</t>
  </si>
  <si>
    <t>Dr. Vicente Zammite Mammana</t>
  </si>
  <si>
    <t>Vinícius de Moraes</t>
  </si>
  <si>
    <t>Viriato Correia</t>
  </si>
  <si>
    <t>Vital Brasil</t>
  </si>
  <si>
    <t>Professor Waldemar Canciani</t>
  </si>
  <si>
    <t>Professora Zoraida Aparecida Ramos</t>
  </si>
  <si>
    <t xml:space="preserve">ABASC - Associação Brasileira de Ação Social Cristã </t>
  </si>
  <si>
    <t xml:space="preserve">ABEF- Associação Beneficente Fidelidade </t>
  </si>
  <si>
    <t>Aldeias Infantis SOS Brasil</t>
  </si>
  <si>
    <t>Assistência Social Beneficente de Resgate ao Amparo à Criança I</t>
  </si>
  <si>
    <t>Assistência Social Beneficente de Resgate ao Amparo à Criança II</t>
  </si>
  <si>
    <t>Associação a Palavra de Deus</t>
  </si>
  <si>
    <t>Associação Assistencial Edificando Vidas I</t>
  </si>
  <si>
    <t>Associação Assistencial Edificando Vidas II</t>
  </si>
  <si>
    <t>Associação Belenzinho de Assistência Social</t>
  </si>
  <si>
    <t>Associação Beneficente Shekinah I</t>
  </si>
  <si>
    <t>Associação Beneficente Shekinah II</t>
  </si>
  <si>
    <t>Associação de Promoção Humana e Resgate da Cidadania</t>
  </si>
  <si>
    <t>Associação Dehoniana Brasil Meridional</t>
  </si>
  <si>
    <t>Associação Presbiteriana de Assistência Social</t>
  </si>
  <si>
    <t>Congregação de São João Batista</t>
  </si>
  <si>
    <t>Espaço Solidário Associação Assistencial I</t>
  </si>
  <si>
    <t>Espaço Solidário Associação Assistencial II</t>
  </si>
  <si>
    <t>Espaço Solidário Associação Assistencial III</t>
  </si>
  <si>
    <t>Fraterno Associação Assistencial I</t>
  </si>
  <si>
    <t>Fraterno Associação Assistencial II</t>
  </si>
  <si>
    <t>Instituto Dom Décio Pereira I</t>
  </si>
  <si>
    <t>Instituto Dom Décio Pereira II</t>
  </si>
  <si>
    <t>Instituto Dom Décio Pereira III</t>
  </si>
  <si>
    <t>Lar Escola Jêsue Frantz I</t>
  </si>
  <si>
    <t>Lar Escola Jêsue Frantz II</t>
  </si>
  <si>
    <t>Lar Escola Jêsue Frantz III</t>
  </si>
  <si>
    <t>Lar Escola Jêsue Frantz IV</t>
  </si>
  <si>
    <t>Lar Maria Amélia Associação Assistencial</t>
  </si>
  <si>
    <t>Obras Sociais São Pedro Apóstolo I</t>
  </si>
  <si>
    <t>Obras Sociais São Pedro Apóstolo II</t>
  </si>
  <si>
    <t>Obras Sociais São Pedro Apóstolo III</t>
  </si>
  <si>
    <t>Sociedade "Fraternitas" de São Bernardo do Campo</t>
  </si>
  <si>
    <t>40/2022-SE</t>
  </si>
  <si>
    <t>41/2022-SE</t>
  </si>
  <si>
    <t>42/2022-SE</t>
  </si>
  <si>
    <t>43/2022-SE</t>
  </si>
  <si>
    <t>44/2022-SE</t>
  </si>
  <si>
    <t>45/2022-SE</t>
  </si>
  <si>
    <t>46/2022-SE</t>
  </si>
  <si>
    <t>47/2022-SE</t>
  </si>
  <si>
    <t>48/2022-SE</t>
  </si>
  <si>
    <t>49/2022-SE</t>
  </si>
  <si>
    <t>50/2022-SE</t>
  </si>
  <si>
    <t>51/2022-SE</t>
  </si>
  <si>
    <t>52/2022-SE</t>
  </si>
  <si>
    <t>53/2022-SE</t>
  </si>
  <si>
    <t>54/2022-SE</t>
  </si>
  <si>
    <t>55/2022-SE</t>
  </si>
  <si>
    <t>56/2022-SE</t>
  </si>
  <si>
    <t>57/2022-SE</t>
  </si>
  <si>
    <t>58/2022-SE</t>
  </si>
  <si>
    <t>59/2022-SE</t>
  </si>
  <si>
    <t>60/2022-SE</t>
  </si>
  <si>
    <t>61/2022-SE</t>
  </si>
  <si>
    <t>62/2022-SE</t>
  </si>
  <si>
    <t>63/2022-SE</t>
  </si>
  <si>
    <t>64/2022-SE</t>
  </si>
  <si>
    <t>65/2022-SE</t>
  </si>
  <si>
    <t>66/2022-SE</t>
  </si>
  <si>
    <t>67/2022-SE</t>
  </si>
  <si>
    <t>68/2022-SE</t>
  </si>
  <si>
    <t>69/2022-SE</t>
  </si>
  <si>
    <t>70/2022-SE</t>
  </si>
  <si>
    <t>71/2022-SE</t>
  </si>
  <si>
    <t>72/2022-SE</t>
  </si>
  <si>
    <t>73/2022-SE</t>
  </si>
  <si>
    <t>74/2022-SE</t>
  </si>
  <si>
    <t>75/2022-SE</t>
  </si>
  <si>
    <t>76/2022-SE</t>
  </si>
  <si>
    <t>77/2022-SE</t>
  </si>
  <si>
    <t>78/2022-SE</t>
  </si>
  <si>
    <t>79/2022-SE</t>
  </si>
  <si>
    <t>80/2022-SE</t>
  </si>
  <si>
    <t>81/2022-SE</t>
  </si>
  <si>
    <t>82/2022-SE</t>
  </si>
  <si>
    <t>83/2022-SE</t>
  </si>
  <si>
    <t>84/2022-SE</t>
  </si>
  <si>
    <t>85/2022-SE</t>
  </si>
  <si>
    <t>86/2022-SE</t>
  </si>
  <si>
    <t>87/2022-SE</t>
  </si>
  <si>
    <t>88/2022-SE</t>
  </si>
  <si>
    <t>89/2022-SE</t>
  </si>
  <si>
    <t>90/2022-SE</t>
  </si>
  <si>
    <t>91/2022-SE</t>
  </si>
  <si>
    <t>92/2022-SE</t>
  </si>
  <si>
    <t>93/2022-SE</t>
  </si>
  <si>
    <t>94/2022-SE</t>
  </si>
  <si>
    <t>95/2022-SE</t>
  </si>
  <si>
    <t>96/2022-SE</t>
  </si>
  <si>
    <t>97/2022-SE</t>
  </si>
  <si>
    <t>98/2022-SE</t>
  </si>
  <si>
    <t>99/2022-SE</t>
  </si>
  <si>
    <t>100/2022-SE</t>
  </si>
  <si>
    <t>101/2022-SE</t>
  </si>
  <si>
    <t>102/2022-SE</t>
  </si>
  <si>
    <t>103/2022-SE</t>
  </si>
  <si>
    <t>104/2022-SE</t>
  </si>
  <si>
    <t>105/2022-SE</t>
  </si>
  <si>
    <t>106/2022-SE</t>
  </si>
  <si>
    <t>107/2022-SE</t>
  </si>
  <si>
    <t>108/2022-SE</t>
  </si>
  <si>
    <t>109/2022-SE</t>
  </si>
  <si>
    <t>110/2022-SE</t>
  </si>
  <si>
    <t>111/2022-SE</t>
  </si>
  <si>
    <t>112/2022-SE</t>
  </si>
  <si>
    <t>113/2022-SE</t>
  </si>
  <si>
    <t>114/2022-SE</t>
  </si>
  <si>
    <t>115/2022-SE</t>
  </si>
  <si>
    <t>116/2022-SE</t>
  </si>
  <si>
    <t>117/2022-SE</t>
  </si>
  <si>
    <t>118/2022-SE</t>
  </si>
  <si>
    <t>119/2022-SE</t>
  </si>
  <si>
    <t>120/2022-SE</t>
  </si>
  <si>
    <t>121/2022-SE</t>
  </si>
  <si>
    <t>122/2022-SE</t>
  </si>
  <si>
    <t>123/2022-SE</t>
  </si>
  <si>
    <t>124/2022-SE</t>
  </si>
  <si>
    <t>125/2022-SE</t>
  </si>
  <si>
    <t>126/2022-SE</t>
  </si>
  <si>
    <t>127/2022-SE</t>
  </si>
  <si>
    <t>128/2022-SE</t>
  </si>
  <si>
    <t>129/2022-SE</t>
  </si>
  <si>
    <t>130/2022-SE</t>
  </si>
  <si>
    <t>131/2022-SE</t>
  </si>
  <si>
    <t>132/2022-SE</t>
  </si>
  <si>
    <t>133/2022-SE</t>
  </si>
  <si>
    <t>134/2022-SE</t>
  </si>
  <si>
    <t>135/2022-SE</t>
  </si>
  <si>
    <t>136/2022-SE</t>
  </si>
  <si>
    <t>137/2022-SE</t>
  </si>
  <si>
    <t>138/2022-SE</t>
  </si>
  <si>
    <t>139/2022-SE</t>
  </si>
  <si>
    <t>140/2022-SE</t>
  </si>
  <si>
    <t>141/2022-SE</t>
  </si>
  <si>
    <t>142/2022-SE</t>
  </si>
  <si>
    <t>143/2022-SE</t>
  </si>
  <si>
    <t>144/2022-SE</t>
  </si>
  <si>
    <t>145/2022-SE</t>
  </si>
  <si>
    <t>146/2022-SE</t>
  </si>
  <si>
    <t>147/2022-SE</t>
  </si>
  <si>
    <t>148/2022-SE</t>
  </si>
  <si>
    <t>149/2022-SE</t>
  </si>
  <si>
    <t>150/2022-SE</t>
  </si>
  <si>
    <t>151/2022-SE</t>
  </si>
  <si>
    <t>152/2022-SE</t>
  </si>
  <si>
    <t>153/2022-SE</t>
  </si>
  <si>
    <t>154/2022-SE</t>
  </si>
  <si>
    <t>155/2022-SE</t>
  </si>
  <si>
    <t>156/2022-SE</t>
  </si>
  <si>
    <t>157/2022-SE</t>
  </si>
  <si>
    <t>158/2022-SE</t>
  </si>
  <si>
    <t>159/2022-SE</t>
  </si>
  <si>
    <t>160/2022-SE</t>
  </si>
  <si>
    <t>161/2022-SE</t>
  </si>
  <si>
    <t>162/2022-SE</t>
  </si>
  <si>
    <t>163/2022-SE</t>
  </si>
  <si>
    <t>164/2022-SE</t>
  </si>
  <si>
    <t>165/2022-SE</t>
  </si>
  <si>
    <t>166/2022-SE</t>
  </si>
  <si>
    <t>167/2022-SE</t>
  </si>
  <si>
    <t>168/2022-SE</t>
  </si>
  <si>
    <t>169/2022-SE</t>
  </si>
  <si>
    <t>170/2022-SE</t>
  </si>
  <si>
    <t>171/2022-SE</t>
  </si>
  <si>
    <t>172/2022-SE</t>
  </si>
  <si>
    <t>173/2022-SE</t>
  </si>
  <si>
    <t>174/2022-SE</t>
  </si>
  <si>
    <t>175/2022-SE</t>
  </si>
  <si>
    <t>176/2022-SE</t>
  </si>
  <si>
    <t>177/2022-SE</t>
  </si>
  <si>
    <t>178/2022-SE</t>
  </si>
  <si>
    <t>179/2022-SE</t>
  </si>
  <si>
    <t>180/2022-SE</t>
  </si>
  <si>
    <t>181/2022-SE</t>
  </si>
  <si>
    <t>182/2022-SE</t>
  </si>
  <si>
    <t>183/2022-SE</t>
  </si>
  <si>
    <t>184/2022-SE</t>
  </si>
  <si>
    <t>185/2022-SE</t>
  </si>
  <si>
    <t>186/2022-SE</t>
  </si>
  <si>
    <t>187/2022-SE</t>
  </si>
  <si>
    <t>188/2022-SE</t>
  </si>
  <si>
    <t>189/2022-SE</t>
  </si>
  <si>
    <t>190/2022-SE</t>
  </si>
  <si>
    <t>191/2022-SE</t>
  </si>
  <si>
    <t>192/2022-SE</t>
  </si>
  <si>
    <t>193/2022-SE</t>
  </si>
  <si>
    <t>194/2022-SE</t>
  </si>
  <si>
    <t>195/2022-SE</t>
  </si>
  <si>
    <t>196/2022-SE</t>
  </si>
  <si>
    <t>197/2022-SE</t>
  </si>
  <si>
    <t>198/2022-SE</t>
  </si>
  <si>
    <t>199/2022-SE</t>
  </si>
  <si>
    <t>200/2022-SE</t>
  </si>
  <si>
    <t>201/2022-SE</t>
  </si>
  <si>
    <t>202/2022-SE</t>
  </si>
  <si>
    <t>203/2022-SE</t>
  </si>
  <si>
    <t>204/2022-SE</t>
  </si>
  <si>
    <t>205/2022-SE</t>
  </si>
  <si>
    <t>206/2022-SE</t>
  </si>
  <si>
    <t>207/2022-SE</t>
  </si>
  <si>
    <t>208/2022-SE</t>
  </si>
  <si>
    <t>209/2022-SE</t>
  </si>
  <si>
    <t>210/2022-SE</t>
  </si>
  <si>
    <t>211/2022-SE</t>
  </si>
  <si>
    <t>212/2022-SE</t>
  </si>
  <si>
    <t>213/2022-SE</t>
  </si>
  <si>
    <t>214/2022-SE</t>
  </si>
  <si>
    <t>215/2022-SE</t>
  </si>
  <si>
    <t>Termo de Colaboração</t>
  </si>
  <si>
    <t>1/2022-SE</t>
  </si>
  <si>
    <t>2/2022-SE</t>
  </si>
  <si>
    <t>3/2022-SE</t>
  </si>
  <si>
    <t>4/2022-SE</t>
  </si>
  <si>
    <t>5/2022-SE</t>
  </si>
  <si>
    <t>6/2022-SE</t>
  </si>
  <si>
    <t>7/2022-SE</t>
  </si>
  <si>
    <t>8/2022-SE</t>
  </si>
  <si>
    <t>9/2022-SE</t>
  </si>
  <si>
    <t>10/2022-SE</t>
  </si>
  <si>
    <t>11/2022-SE</t>
  </si>
  <si>
    <t>12/2022-SE</t>
  </si>
  <si>
    <t>13/2022-SE</t>
  </si>
  <si>
    <t>14/2022-SE</t>
  </si>
  <si>
    <t>15/2022-SE</t>
  </si>
  <si>
    <t>16/2022-SE</t>
  </si>
  <si>
    <t>17/2022-SE</t>
  </si>
  <si>
    <t>18/2022-SE</t>
  </si>
  <si>
    <t>19/2022-SE</t>
  </si>
  <si>
    <t>20/2022-SE</t>
  </si>
  <si>
    <t>21/2022-SE</t>
  </si>
  <si>
    <t>22/2022-SE</t>
  </si>
  <si>
    <t>23/2022-SE</t>
  </si>
  <si>
    <t>24/2022-SE</t>
  </si>
  <si>
    <t>25/2022-SE</t>
  </si>
  <si>
    <t>26/2022-SE</t>
  </si>
  <si>
    <t>27/2022-SE</t>
  </si>
  <si>
    <t>28/2022-SE</t>
  </si>
  <si>
    <t>29/2022-SE</t>
  </si>
  <si>
    <t>30/2022-SE</t>
  </si>
  <si>
    <t>31/2022-SE</t>
  </si>
  <si>
    <t>32/2022-SE</t>
  </si>
  <si>
    <t>33/2022-SE</t>
  </si>
  <si>
    <t>34/2022-SE</t>
  </si>
  <si>
    <t>35/2022-SE</t>
  </si>
  <si>
    <t>36/2022-SE</t>
  </si>
  <si>
    <t>37/2022-SE</t>
  </si>
  <si>
    <t>38/2022-SE</t>
  </si>
  <si>
    <t xml:space="preserve">ITENS </t>
  </si>
  <si>
    <t>DESCONTO/ACRÉSCIMO (%)</t>
  </si>
  <si>
    <t>DESCONTO/ACRÉSCIMO (R$)</t>
  </si>
  <si>
    <t>TOTAIS</t>
  </si>
  <si>
    <t>CÁLCULO DE DESCONTO OU FRETE EM NOTA FISCAL</t>
  </si>
  <si>
    <t>VALOR INICIAL SEM DESCONTO E/OU FRETE (NF)</t>
  </si>
  <si>
    <t>VALOR FINAL COM DESCONTO E/OU FRETE (NF)</t>
  </si>
  <si>
    <r>
      <t>Essa planilha deverá ser utilizada</t>
    </r>
    <r>
      <rPr>
        <b/>
        <sz val="10"/>
        <color rgb="FF000000"/>
        <rFont val="Arial"/>
        <family val="2"/>
      </rPr>
      <t xml:space="preserve"> somente</t>
    </r>
    <r>
      <rPr>
        <sz val="10"/>
        <color rgb="FF000000"/>
        <rFont val="Arial"/>
        <family val="2"/>
      </rPr>
      <t xml:space="preserve"> se o Documento Fiscal referente ao item que será doado obtenha descontos ou acréscimos. 
</t>
    </r>
    <r>
      <rPr>
        <b/>
        <sz val="11"/>
        <color theme="1"/>
        <rFont val="Arial"/>
        <family val="2"/>
        <scheme val="minor"/>
      </rPr>
      <t xml:space="preserve">Instruções de preenchimento:
</t>
    </r>
    <r>
      <rPr>
        <sz val="10"/>
        <color rgb="FF000000"/>
        <rFont val="Arial"/>
      </rPr>
      <t xml:space="preserve">No campo em </t>
    </r>
    <r>
      <rPr>
        <b/>
        <sz val="10"/>
        <color rgb="FF000000"/>
        <rFont val="Arial"/>
        <family val="2"/>
      </rPr>
      <t xml:space="preserve">azul </t>
    </r>
    <r>
      <rPr>
        <sz val="10"/>
        <color rgb="FF000000"/>
        <rFont val="Arial"/>
      </rPr>
      <t>informar o valor total dos produtos que consta na Nota Fiscal, sem considerar descontos e/ou acréscimos.
No campo em</t>
    </r>
    <r>
      <rPr>
        <b/>
        <sz val="10"/>
        <color rgb="FF000000"/>
        <rFont val="Arial"/>
        <family val="2"/>
      </rPr>
      <t xml:space="preserve"> cinza</t>
    </r>
    <r>
      <rPr>
        <sz val="10"/>
        <color rgb="FF000000"/>
        <rFont val="Arial"/>
      </rPr>
      <t xml:space="preserve"> informar os valores de </t>
    </r>
    <r>
      <rPr>
        <b/>
        <sz val="10"/>
        <color rgb="FF000000"/>
        <rFont val="Arial"/>
        <family val="2"/>
      </rPr>
      <t>todos</t>
    </r>
    <r>
      <rPr>
        <sz val="10"/>
        <color rgb="FF000000"/>
        <rFont val="Arial"/>
      </rPr>
      <t xml:space="preserve"> os itens do documento fiscal, individualmente, independentemente se são itens patrimoniáveis ou não.
No campo em</t>
    </r>
    <r>
      <rPr>
        <b/>
        <sz val="10"/>
        <color rgb="FF000000"/>
        <rFont val="Arial"/>
        <family val="2"/>
      </rPr>
      <t xml:space="preserve"> laranja</t>
    </r>
    <r>
      <rPr>
        <sz val="10"/>
        <color rgb="FF000000"/>
        <rFont val="Arial"/>
      </rPr>
      <t xml:space="preserve"> informar o valor total da Nota Fiscal, </t>
    </r>
    <r>
      <rPr>
        <b/>
        <sz val="10"/>
        <color rgb="FF000000"/>
        <rFont val="Arial"/>
        <family val="2"/>
      </rPr>
      <t>com descontos e/ou frete.</t>
    </r>
    <r>
      <rPr>
        <sz val="10"/>
        <color rgb="FF000000"/>
        <rFont val="Arial"/>
      </rPr>
      <t xml:space="preserve">
O campo em</t>
    </r>
    <r>
      <rPr>
        <b/>
        <sz val="10"/>
        <color rgb="FF000000"/>
        <rFont val="Arial"/>
        <family val="2"/>
      </rPr>
      <t xml:space="preserve"> vermelho informará automaticamente</t>
    </r>
    <r>
      <rPr>
        <sz val="10"/>
        <color rgb="FF000000"/>
        <rFont val="Arial"/>
      </rPr>
      <t xml:space="preserve"> o valor de todos os itens atualizados, </t>
    </r>
    <r>
      <rPr>
        <b/>
        <sz val="10"/>
        <color rgb="FF000000"/>
        <rFont val="Arial"/>
        <family val="2"/>
      </rPr>
      <t>mas só o valor do item a ser doado deverá constar noTermo de doação.</t>
    </r>
    <r>
      <rPr>
        <sz val="10"/>
        <color rgb="FF000000"/>
        <rFont val="Arial"/>
      </rPr>
      <t xml:space="preserve">
Esta planilha </t>
    </r>
    <r>
      <rPr>
        <b/>
        <sz val="10"/>
        <color rgb="FF000000"/>
        <rFont val="Arial"/>
        <family val="2"/>
      </rPr>
      <t>não deverá ser enviada para SE-332.2</t>
    </r>
    <r>
      <rPr>
        <sz val="10"/>
        <color rgb="FF000000"/>
        <rFont val="Arial"/>
      </rPr>
      <t>. Qualquer dúvida entrar em contato por meio do endereço eletrônico se332.2@saobernardo.gov.br e telefones 2630 5430, 2630-5353 e 2630-5414.</t>
    </r>
  </si>
  <si>
    <t>TERMO DE DOAÇÃO - RECURSOS MUNICIPAIS</t>
  </si>
  <si>
    <t>Regina Dulce Donadelli Pinto</t>
  </si>
  <si>
    <t>42/2025-SE</t>
  </si>
  <si>
    <t>Ministro Paulo Renato Costa Souza</t>
  </si>
  <si>
    <t>41/2025-SE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</si>
</sst>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R$&quot;\ #,##0.00;\-&quot;R$&quot;\ #,##0.00"/>
    <numFmt numFmtId="164" formatCode="dd&quot;/&quot;mm&quot;/&quot;yyyy"/>
    <numFmt numFmtId="165" formatCode="&quot;R$&quot;\ #,##0.00"/>
  </numFmts>
  <fonts count="25">
    <font>
      <sz val="10"/>
      <color rgb="FF000000"/>
      <name val="Arial"/>
    </font>
    <font>
      <sz val="12"/>
      <color theme="1"/>
      <name val="Comfortaa"/>
    </font>
    <font>
      <sz val="12"/>
      <color rgb="FF000000"/>
      <name val="Comfortaa"/>
    </font>
    <font>
      <b/>
      <sz val="12"/>
      <color theme="1"/>
      <name val="Comfortaa"/>
    </font>
    <font>
      <b/>
      <sz val="18"/>
      <color theme="1"/>
      <name val="Comfortaa"/>
    </font>
    <font>
      <b/>
      <sz val="10"/>
      <color theme="1"/>
      <name val="Comfortaa"/>
    </font>
    <font>
      <b/>
      <u/>
      <sz val="18"/>
      <color theme="1"/>
      <name val="Comfortaa"/>
    </font>
    <font>
      <sz val="10"/>
      <name val="Arial"/>
    </font>
    <font>
      <sz val="10"/>
      <color theme="1"/>
      <name val="Comfortaa"/>
    </font>
    <font>
      <b/>
      <sz val="10"/>
      <color theme="1"/>
      <name val="Comfortaa"/>
    </font>
    <font>
      <b/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rgb="FF000000"/>
      <name val="Comfortaa"/>
    </font>
    <font>
      <sz val="10"/>
      <name val="Arial"/>
      <family val="2"/>
    </font>
    <font>
      <b/>
      <sz val="12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 Semilight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1" fillId="0" borderId="1" xfId="0" applyFont="1" applyBorder="1" applyAlignment="1"/>
    <xf numFmtId="0" fontId="1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164" fontId="8" fillId="0" borderId="7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Alignment="1"/>
    <xf numFmtId="0" fontId="5" fillId="0" borderId="0" xfId="0" applyFont="1" applyAlignment="1">
      <alignment horizontal="left" vertical="top" wrapText="1"/>
    </xf>
    <xf numFmtId="0" fontId="0" fillId="0" borderId="0" xfId="0" applyProtection="1"/>
    <xf numFmtId="0" fontId="13" fillId="0" borderId="0" xfId="0" applyFont="1" applyAlignment="1" applyProtection="1">
      <alignment horizontal="center" vertical="center"/>
    </xf>
    <xf numFmtId="4" fontId="10" fillId="3" borderId="0" xfId="0" applyNumberFormat="1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/>
    </xf>
    <xf numFmtId="4" fontId="10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4" fontId="14" fillId="3" borderId="0" xfId="0" applyNumberFormat="1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/>
    </xf>
    <xf numFmtId="4" fontId="0" fillId="3" borderId="0" xfId="0" applyNumberFormat="1" applyFill="1" applyBorder="1" applyAlignment="1" applyProtection="1">
      <alignment horizontal="center" vertical="center"/>
    </xf>
    <xf numFmtId="9" fontId="0" fillId="4" borderId="25" xfId="0" applyNumberFormat="1" applyFill="1" applyBorder="1" applyAlignment="1" applyProtection="1">
      <alignment horizontal="center" vertical="center"/>
    </xf>
    <xf numFmtId="7" fontId="0" fillId="4" borderId="25" xfId="0" applyNumberFormat="1" applyFill="1" applyBorder="1" applyAlignment="1" applyProtection="1">
      <alignment horizontal="center" vertical="center"/>
    </xf>
    <xf numFmtId="4" fontId="0" fillId="0" borderId="0" xfId="0" applyNumberFormat="1" applyProtection="1"/>
    <xf numFmtId="0" fontId="10" fillId="0" borderId="25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0" fillId="0" borderId="0" xfId="0" applyFont="1" applyProtection="1"/>
    <xf numFmtId="4" fontId="0" fillId="3" borderId="0" xfId="0" applyNumberFormat="1" applyFill="1" applyBorder="1" applyProtection="1"/>
    <xf numFmtId="4" fontId="17" fillId="0" borderId="31" xfId="0" applyNumberFormat="1" applyFont="1" applyFill="1" applyBorder="1" applyAlignment="1" applyProtection="1">
      <alignment horizontal="center" vertical="center"/>
    </xf>
    <xf numFmtId="4" fontId="18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4" fontId="18" fillId="0" borderId="31" xfId="0" applyNumberFormat="1" applyFont="1" applyFill="1" applyBorder="1" applyAlignment="1" applyProtection="1">
      <alignment horizontal="center" vertical="center"/>
    </xf>
    <xf numFmtId="4" fontId="19" fillId="5" borderId="19" xfId="0" applyNumberFormat="1" applyFont="1" applyFill="1" applyBorder="1" applyAlignment="1" applyProtection="1">
      <alignment horizontal="center" vertical="center"/>
      <protection locked="0"/>
    </xf>
    <xf numFmtId="4" fontId="19" fillId="5" borderId="25" xfId="0" applyNumberFormat="1" applyFont="1" applyFill="1" applyBorder="1" applyAlignment="1" applyProtection="1">
      <alignment horizontal="center" vertical="center"/>
      <protection locked="0"/>
    </xf>
    <xf numFmtId="4" fontId="14" fillId="7" borderId="19" xfId="0" applyNumberFormat="1" applyFont="1" applyFill="1" applyBorder="1" applyAlignment="1" applyProtection="1">
      <alignment horizontal="center" vertical="center"/>
    </xf>
    <xf numFmtId="4" fontId="14" fillId="7" borderId="25" xfId="0" applyNumberFormat="1" applyFont="1" applyFill="1" applyBorder="1" applyAlignment="1" applyProtection="1">
      <alignment horizontal="center" vertical="center"/>
    </xf>
    <xf numFmtId="4" fontId="14" fillId="6" borderId="24" xfId="0" applyNumberFormat="1" applyFont="1" applyFill="1" applyBorder="1" applyAlignment="1" applyProtection="1">
      <alignment horizontal="center" vertical="center"/>
      <protection locked="0"/>
    </xf>
    <xf numFmtId="16" fontId="8" fillId="0" borderId="1" xfId="0" applyNumberFormat="1" applyFont="1" applyBorder="1" applyAlignment="1">
      <alignment vertical="center"/>
    </xf>
    <xf numFmtId="4" fontId="14" fillId="8" borderId="24" xfId="0" applyNumberFormat="1" applyFont="1" applyFill="1" applyBorder="1" applyAlignment="1" applyProtection="1">
      <alignment horizontal="center" vertical="center"/>
      <protection locked="0"/>
    </xf>
    <xf numFmtId="165" fontId="8" fillId="0" borderId="4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0" fontId="2" fillId="0" borderId="8" xfId="0" applyFont="1" applyFill="1" applyBorder="1" applyAlignment="1"/>
    <xf numFmtId="0" fontId="1" fillId="0" borderId="0" xfId="0" applyFont="1" applyAlignment="1">
      <alignment horizontal="right"/>
    </xf>
    <xf numFmtId="0" fontId="8" fillId="0" borderId="17" xfId="0" applyFont="1" applyBorder="1" applyAlignment="1">
      <alignment vertical="center"/>
    </xf>
    <xf numFmtId="0" fontId="7" fillId="0" borderId="17" xfId="0" applyFont="1" applyBorder="1"/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7" fillId="0" borderId="13" xfId="0" applyFont="1" applyBorder="1"/>
    <xf numFmtId="0" fontId="7" fillId="0" borderId="10" xfId="0" applyFont="1" applyBorder="1"/>
    <xf numFmtId="0" fontId="9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7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8" xfId="0" applyFont="1" applyBorder="1"/>
    <xf numFmtId="0" fontId="5" fillId="0" borderId="4" xfId="0" applyFont="1" applyBorder="1" applyAlignment="1">
      <alignment horizontal="center" vertical="center"/>
    </xf>
    <xf numFmtId="0" fontId="7" fillId="0" borderId="5" xfId="0" applyFont="1" applyBorder="1"/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7" fillId="0" borderId="9" xfId="0" applyFont="1" applyBorder="1"/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11" fillId="0" borderId="21" xfId="0" applyFont="1" applyBorder="1" applyAlignment="1" applyProtection="1">
      <alignment horizontal="left" vertical="center" wrapText="1"/>
    </xf>
    <xf numFmtId="0" fontId="0" fillId="0" borderId="22" xfId="0" applyBorder="1" applyAlignment="1" applyProtection="1">
      <alignment horizontal="left" vertical="center" wrapText="1"/>
    </xf>
    <xf numFmtId="0" fontId="0" fillId="0" borderId="23" xfId="0" applyBorder="1" applyAlignment="1" applyProtection="1">
      <alignment horizontal="left" vertical="center" wrapText="1"/>
    </xf>
    <xf numFmtId="0" fontId="0" fillId="0" borderId="26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27" xfId="0" applyBorder="1" applyAlignment="1" applyProtection="1">
      <alignment horizontal="left" vertical="center" wrapText="1"/>
    </xf>
    <xf numFmtId="0" fontId="0" fillId="0" borderId="28" xfId="0" applyBorder="1" applyAlignment="1" applyProtection="1">
      <alignment horizontal="left" vertical="center" wrapText="1"/>
    </xf>
    <xf numFmtId="0" fontId="0" fillId="0" borderId="29" xfId="0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left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</xf>
    <xf numFmtId="0" fontId="10" fillId="0" borderId="25" xfId="0" applyFont="1" applyBorder="1" applyAlignment="1" applyProtection="1">
      <alignment horizontal="center" vertical="center" wrapText="1"/>
    </xf>
    <xf numFmtId="4" fontId="10" fillId="0" borderId="19" xfId="0" applyNumberFormat="1" applyFont="1" applyBorder="1" applyAlignment="1" applyProtection="1">
      <alignment horizontal="center" vertical="center" wrapText="1"/>
    </xf>
    <xf numFmtId="4" fontId="10" fillId="0" borderId="25" xfId="0" applyNumberFormat="1" applyFont="1" applyBorder="1" applyAlignment="1" applyProtection="1">
      <alignment horizontal="center" vertical="center" wrapText="1"/>
    </xf>
    <xf numFmtId="0" fontId="15" fillId="0" borderId="18" xfId="0" applyFont="1" applyBorder="1" applyAlignment="1">
      <alignment horizontal="right" vertical="center"/>
    </xf>
    <xf numFmtId="0" fontId="15" fillId="9" borderId="32" xfId="0" applyFont="1" applyFill="1" applyBorder="1" applyAlignment="1">
      <alignment horizontal="left" vertical="center"/>
    </xf>
    <xf numFmtId="0" fontId="15" fillId="9" borderId="33" xfId="0" applyFont="1" applyFill="1" applyBorder="1" applyAlignment="1">
      <alignment horizontal="left" vertical="center"/>
    </xf>
    <xf numFmtId="0" fontId="15" fillId="9" borderId="34" xfId="0" applyFont="1" applyFill="1" applyBorder="1" applyAlignment="1">
      <alignment horizontal="left" vertical="center"/>
    </xf>
  </cellXfs>
  <cellStyles count="1">
    <cellStyle name="Normal" xfId="0" builtinId="0"/>
  </cellStyles>
  <dxfs count="15">
    <dxf>
      <font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theme="7" tint="0.79998168889431442"/>
        </patternFill>
      </fill>
    </dxf>
    <dxf>
      <font>
        <b/>
        <i val="0"/>
        <color auto="1"/>
      </font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theme="7" tint="0.79998168889431442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24"/>
  <sheetViews>
    <sheetView showGridLines="0" tabSelected="1" view="pageBreakPreview" zoomScaleNormal="100" zoomScaleSheetLayoutView="100" workbookViewId="0">
      <selection activeCell="I6" sqref="I6:L6"/>
    </sheetView>
  </sheetViews>
  <sheetFormatPr defaultColWidth="14.42578125" defaultRowHeight="15.75" customHeight="1"/>
  <cols>
    <col min="1" max="1" width="3.42578125" customWidth="1"/>
    <col min="2" max="2" width="23.140625" customWidth="1"/>
    <col min="3" max="3" width="23" customWidth="1"/>
    <col min="4" max="4" width="5.85546875" customWidth="1"/>
    <col min="5" max="5" width="9.85546875" customWidth="1"/>
    <col min="6" max="6" width="10.42578125" customWidth="1"/>
    <col min="7" max="7" width="11.85546875" customWidth="1"/>
    <col min="8" max="8" width="13.85546875" customWidth="1"/>
    <col min="9" max="9" width="15.85546875" customWidth="1"/>
    <col min="10" max="10" width="7.85546875" customWidth="1"/>
    <col min="11" max="11" width="3" customWidth="1"/>
    <col min="12" max="12" width="24" customWidth="1"/>
    <col min="13" max="13" width="28.7109375" hidden="1" customWidth="1"/>
  </cols>
  <sheetData>
    <row r="1" spans="1:13" ht="30" customHeight="1">
      <c r="A1" s="5"/>
      <c r="B1" s="5"/>
      <c r="C1" s="5"/>
      <c r="D1" s="5"/>
      <c r="E1" s="5"/>
      <c r="F1" s="5"/>
      <c r="H1" s="79" t="s">
        <v>9</v>
      </c>
      <c r="I1" s="67"/>
      <c r="J1" s="6"/>
      <c r="K1" s="7" t="s">
        <v>10</v>
      </c>
      <c r="L1" s="6"/>
      <c r="M1" s="8" t="b">
        <f>AND(M2:M3)</f>
        <v>0</v>
      </c>
    </row>
    <row r="2" spans="1:13" ht="30" customHeight="1">
      <c r="A2" s="80" t="s">
        <v>459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8">
        <f>IF(A2="TERMO DE DOAÇÃO - PDDE",1,0)</f>
        <v>0</v>
      </c>
    </row>
    <row r="3" spans="1:13" ht="22.5" customHeight="1">
      <c r="A3" s="81" t="s">
        <v>11</v>
      </c>
      <c r="B3" s="67"/>
      <c r="C3" s="82"/>
      <c r="D3" s="67"/>
      <c r="E3" s="83"/>
      <c r="F3" s="67"/>
      <c r="G3" s="67"/>
      <c r="H3" s="67"/>
      <c r="I3" s="67"/>
      <c r="J3" s="67"/>
      <c r="K3" s="81" t="s">
        <v>29</v>
      </c>
      <c r="L3" s="67"/>
      <c r="M3" s="8">
        <f>IF(C3="a OSC",1,0)</f>
        <v>0</v>
      </c>
    </row>
    <row r="4" spans="1:13" ht="22.5" customHeight="1">
      <c r="A4" s="66" t="s">
        <v>26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9"/>
    </row>
    <row r="5" spans="1:13" ht="18.75" customHeight="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9"/>
    </row>
    <row r="6" spans="1:13" s="18" customFormat="1" ht="21" customHeight="1">
      <c r="E6" s="102" t="str">
        <f>IF(A2="TERMO DE DOAÇÃO - PDDE","","Nº DO TERMO DE COLABORAÇÃO")</f>
        <v>Nº DO TERMO DE COLABORAÇÃO</v>
      </c>
      <c r="F6" s="102"/>
      <c r="G6" s="102"/>
      <c r="H6" s="102"/>
      <c r="I6" s="103"/>
      <c r="J6" s="104"/>
      <c r="K6" s="104"/>
      <c r="L6" s="105"/>
      <c r="M6" s="19"/>
    </row>
    <row r="7" spans="1:13" ht="25.5" customHeight="1">
      <c r="A7" s="68" t="s">
        <v>20</v>
      </c>
      <c r="B7" s="73" t="s">
        <v>12</v>
      </c>
      <c r="C7" s="74"/>
      <c r="D7" s="68" t="s">
        <v>13</v>
      </c>
      <c r="E7" s="65" t="s">
        <v>14</v>
      </c>
      <c r="F7" s="63"/>
      <c r="G7" s="65" t="s">
        <v>15</v>
      </c>
      <c r="H7" s="62"/>
      <c r="I7" s="75" t="s">
        <v>16</v>
      </c>
      <c r="J7" s="57"/>
      <c r="K7" s="76" t="s">
        <v>17</v>
      </c>
      <c r="L7" s="57"/>
      <c r="M7" s="10"/>
    </row>
    <row r="8" spans="1:13" ht="12.75">
      <c r="A8" s="72"/>
      <c r="B8" s="68" t="s">
        <v>18</v>
      </c>
      <c r="C8" s="70" t="s">
        <v>19</v>
      </c>
      <c r="D8" s="72"/>
      <c r="E8" s="68" t="s">
        <v>20</v>
      </c>
      <c r="F8" s="68" t="s">
        <v>21</v>
      </c>
      <c r="G8" s="68" t="s">
        <v>22</v>
      </c>
      <c r="H8" s="77" t="s">
        <v>23</v>
      </c>
      <c r="I8" s="57"/>
      <c r="J8" s="57"/>
      <c r="K8" s="57"/>
      <c r="L8" s="57"/>
      <c r="M8" s="10"/>
    </row>
    <row r="9" spans="1:13" ht="12.75">
      <c r="A9" s="69"/>
      <c r="B9" s="69"/>
      <c r="C9" s="71"/>
      <c r="D9" s="69"/>
      <c r="E9" s="69"/>
      <c r="F9" s="69"/>
      <c r="G9" s="69"/>
      <c r="H9" s="78"/>
      <c r="I9" s="57"/>
      <c r="J9" s="57"/>
      <c r="K9" s="57"/>
      <c r="L9" s="57"/>
      <c r="M9" s="10"/>
    </row>
    <row r="10" spans="1:13" ht="25.5" customHeight="1">
      <c r="A10" s="11">
        <v>1</v>
      </c>
      <c r="B10" s="11"/>
      <c r="C10" s="11"/>
      <c r="D10" s="11"/>
      <c r="E10" s="11"/>
      <c r="F10" s="50"/>
      <c r="G10" s="53"/>
      <c r="H10" s="52">
        <f>D10*G10</f>
        <v>0</v>
      </c>
      <c r="I10" s="56"/>
      <c r="J10" s="57"/>
      <c r="K10" s="56"/>
      <c r="L10" s="57"/>
      <c r="M10" s="12"/>
    </row>
    <row r="11" spans="1:13" ht="25.5" customHeight="1">
      <c r="A11" s="11">
        <v>2</v>
      </c>
      <c r="B11" s="11"/>
      <c r="C11" s="11"/>
      <c r="D11" s="11"/>
      <c r="E11" s="11"/>
      <c r="F11" s="11"/>
      <c r="G11" s="53"/>
      <c r="H11" s="52">
        <f t="shared" ref="H11:H19" si="0">D11*G11</f>
        <v>0</v>
      </c>
      <c r="I11" s="56"/>
      <c r="J11" s="57"/>
      <c r="K11" s="56"/>
      <c r="L11" s="57"/>
      <c r="M11" s="12"/>
    </row>
    <row r="12" spans="1:13" ht="25.5" customHeight="1">
      <c r="A12" s="11">
        <v>3</v>
      </c>
      <c r="B12" s="11"/>
      <c r="C12" s="11"/>
      <c r="D12" s="11"/>
      <c r="E12" s="11"/>
      <c r="F12" s="11"/>
      <c r="G12" s="53"/>
      <c r="H12" s="52">
        <f t="shared" si="0"/>
        <v>0</v>
      </c>
      <c r="I12" s="56"/>
      <c r="J12" s="57"/>
      <c r="K12" s="56"/>
      <c r="L12" s="57"/>
      <c r="M12" s="12"/>
    </row>
    <row r="13" spans="1:13" ht="25.5" customHeight="1">
      <c r="A13" s="11">
        <v>4</v>
      </c>
      <c r="B13" s="11"/>
      <c r="C13" s="11"/>
      <c r="D13" s="11"/>
      <c r="E13" s="11"/>
      <c r="F13" s="11"/>
      <c r="G13" s="53"/>
      <c r="H13" s="52">
        <f t="shared" si="0"/>
        <v>0</v>
      </c>
      <c r="I13" s="56"/>
      <c r="J13" s="57"/>
      <c r="K13" s="56"/>
      <c r="L13" s="57"/>
      <c r="M13" s="12"/>
    </row>
    <row r="14" spans="1:13" ht="25.5" customHeight="1">
      <c r="A14" s="11">
        <v>5</v>
      </c>
      <c r="B14" s="11"/>
      <c r="C14" s="11"/>
      <c r="D14" s="11"/>
      <c r="E14" s="11"/>
      <c r="F14" s="11"/>
      <c r="G14" s="53"/>
      <c r="H14" s="52">
        <f t="shared" si="0"/>
        <v>0</v>
      </c>
      <c r="I14" s="56"/>
      <c r="J14" s="57"/>
      <c r="K14" s="56"/>
      <c r="L14" s="57"/>
      <c r="M14" s="12"/>
    </row>
    <row r="15" spans="1:13" ht="25.5" customHeight="1">
      <c r="A15" s="11">
        <v>6</v>
      </c>
      <c r="B15" s="11"/>
      <c r="C15" s="11"/>
      <c r="D15" s="11"/>
      <c r="E15" s="11"/>
      <c r="F15" s="11"/>
      <c r="G15" s="53"/>
      <c r="H15" s="52">
        <f t="shared" si="0"/>
        <v>0</v>
      </c>
      <c r="I15" s="56"/>
      <c r="J15" s="57"/>
      <c r="K15" s="56"/>
      <c r="L15" s="57"/>
      <c r="M15" s="12"/>
    </row>
    <row r="16" spans="1:13" ht="25.5" customHeight="1">
      <c r="A16" s="11">
        <v>7</v>
      </c>
      <c r="B16" s="11"/>
      <c r="C16" s="11"/>
      <c r="D16" s="11"/>
      <c r="E16" s="11"/>
      <c r="F16" s="11"/>
      <c r="G16" s="53"/>
      <c r="H16" s="52">
        <f t="shared" si="0"/>
        <v>0</v>
      </c>
      <c r="I16" s="56"/>
      <c r="J16" s="57"/>
      <c r="K16" s="56"/>
      <c r="L16" s="57"/>
      <c r="M16" s="12"/>
    </row>
    <row r="17" spans="1:13" ht="25.5" customHeight="1">
      <c r="A17" s="11">
        <v>8</v>
      </c>
      <c r="B17" s="11"/>
      <c r="C17" s="11"/>
      <c r="D17" s="11"/>
      <c r="E17" s="11"/>
      <c r="F17" s="11"/>
      <c r="G17" s="53"/>
      <c r="H17" s="52">
        <f t="shared" si="0"/>
        <v>0</v>
      </c>
      <c r="I17" s="56"/>
      <c r="J17" s="57"/>
      <c r="K17" s="56"/>
      <c r="L17" s="57"/>
      <c r="M17" s="12"/>
    </row>
    <row r="18" spans="1:13" ht="25.5" customHeight="1">
      <c r="A18" s="11">
        <v>9</v>
      </c>
      <c r="B18" s="11"/>
      <c r="C18" s="11"/>
      <c r="D18" s="11"/>
      <c r="E18" s="11"/>
      <c r="F18" s="11"/>
      <c r="G18" s="53"/>
      <c r="H18" s="52">
        <f t="shared" si="0"/>
        <v>0</v>
      </c>
      <c r="I18" s="56"/>
      <c r="J18" s="57"/>
      <c r="K18" s="56"/>
      <c r="L18" s="57"/>
      <c r="M18" s="12"/>
    </row>
    <row r="19" spans="1:13" ht="25.5" customHeight="1">
      <c r="A19" s="11">
        <v>10</v>
      </c>
      <c r="B19" s="11"/>
      <c r="C19" s="11"/>
      <c r="D19" s="11"/>
      <c r="E19" s="11"/>
      <c r="F19" s="11"/>
      <c r="G19" s="53"/>
      <c r="H19" s="52">
        <f t="shared" si="0"/>
        <v>0</v>
      </c>
      <c r="I19" s="56"/>
      <c r="J19" s="57"/>
      <c r="K19" s="56"/>
      <c r="L19" s="57"/>
      <c r="M19" s="12"/>
    </row>
    <row r="20" spans="1:13" ht="22.5" customHeight="1">
      <c r="A20" s="13"/>
      <c r="B20" s="14" t="s">
        <v>24</v>
      </c>
      <c r="C20" s="15"/>
      <c r="D20" s="58"/>
      <c r="E20" s="59"/>
      <c r="F20" s="59"/>
      <c r="G20" s="59"/>
      <c r="H20" s="60"/>
      <c r="I20" s="61"/>
      <c r="J20" s="62"/>
      <c r="K20" s="62"/>
      <c r="L20" s="63"/>
      <c r="M20" s="12"/>
    </row>
    <row r="21" spans="1:13" ht="22.5" customHeight="1">
      <c r="A21" s="64" t="s">
        <v>25</v>
      </c>
      <c r="B21" s="62"/>
      <c r="C21" s="63"/>
      <c r="D21" s="65" t="s">
        <v>27</v>
      </c>
      <c r="E21" s="62"/>
      <c r="F21" s="62"/>
      <c r="G21" s="62"/>
      <c r="H21" s="63"/>
      <c r="I21" s="65" t="s">
        <v>28</v>
      </c>
      <c r="J21" s="62"/>
      <c r="K21" s="62"/>
      <c r="L21" s="63"/>
      <c r="M21" s="16"/>
    </row>
    <row r="24" spans="1:13" ht="15.75" customHeight="1">
      <c r="H24" s="17"/>
    </row>
  </sheetData>
  <mergeCells count="47">
    <mergeCell ref="H1:I1"/>
    <mergeCell ref="A2:L2"/>
    <mergeCell ref="A3:B3"/>
    <mergeCell ref="C3:D3"/>
    <mergeCell ref="E3:J3"/>
    <mergeCell ref="K3:L3"/>
    <mergeCell ref="A4:L5"/>
    <mergeCell ref="B8:B9"/>
    <mergeCell ref="C8:C9"/>
    <mergeCell ref="E8:E9"/>
    <mergeCell ref="F8:F9"/>
    <mergeCell ref="A7:A9"/>
    <mergeCell ref="B7:C7"/>
    <mergeCell ref="D7:D9"/>
    <mergeCell ref="E7:F7"/>
    <mergeCell ref="G7:H7"/>
    <mergeCell ref="I7:J9"/>
    <mergeCell ref="K7:L9"/>
    <mergeCell ref="G8:G9"/>
    <mergeCell ref="H8:H9"/>
    <mergeCell ref="I6:L6"/>
    <mergeCell ref="E6:H6"/>
    <mergeCell ref="I10:J10"/>
    <mergeCell ref="K10:L10"/>
    <mergeCell ref="I11:J11"/>
    <mergeCell ref="K11:L11"/>
    <mergeCell ref="K12:L12"/>
    <mergeCell ref="I12:J12"/>
    <mergeCell ref="I13:J13"/>
    <mergeCell ref="K13:L13"/>
    <mergeCell ref="I14:J14"/>
    <mergeCell ref="K14:L14"/>
    <mergeCell ref="I15:J15"/>
    <mergeCell ref="K15:L15"/>
    <mergeCell ref="I19:J19"/>
    <mergeCell ref="D20:H20"/>
    <mergeCell ref="I20:L20"/>
    <mergeCell ref="A21:C21"/>
    <mergeCell ref="D21:H21"/>
    <mergeCell ref="I21:L21"/>
    <mergeCell ref="K19:L19"/>
    <mergeCell ref="I16:J16"/>
    <mergeCell ref="K16:L16"/>
    <mergeCell ref="I17:J17"/>
    <mergeCell ref="K17:L17"/>
    <mergeCell ref="I18:J18"/>
    <mergeCell ref="K18:L18"/>
  </mergeCells>
  <conditionalFormatting sqref="E3:J3">
    <cfRule type="containsBlanks" dxfId="14" priority="1">
      <formula>LEN(TRIM(E3))=0</formula>
    </cfRule>
  </conditionalFormatting>
  <conditionalFormatting sqref="J1">
    <cfRule type="containsBlanks" dxfId="13" priority="2">
      <formula>LEN(TRIM(J1))=0</formula>
    </cfRule>
  </conditionalFormatting>
  <conditionalFormatting sqref="L1">
    <cfRule type="containsBlanks" dxfId="12" priority="3">
      <formula>LEN(TRIM(L1))=0</formula>
    </cfRule>
  </conditionalFormatting>
  <conditionalFormatting sqref="C20">
    <cfRule type="containsBlanks" dxfId="11" priority="4">
      <formula>LEN(TRIM(C20))=0</formula>
    </cfRule>
  </conditionalFormatting>
  <conditionalFormatting sqref="A2:L2">
    <cfRule type="containsBlanks" dxfId="10" priority="6">
      <formula>LEN(TRIM(A2))=0</formula>
    </cfRule>
  </conditionalFormatting>
  <conditionalFormatting sqref="C3:D3">
    <cfRule type="containsBlanks" dxfId="9" priority="7">
      <formula>LEN(TRIM(C3))=0</formula>
    </cfRule>
  </conditionalFormatting>
  <conditionalFormatting sqref="A2">
    <cfRule type="expression" dxfId="8" priority="8">
      <formula>C3&amp;A2</formula>
    </cfRule>
  </conditionalFormatting>
  <conditionalFormatting sqref="G1">
    <cfRule type="notContainsBlanks" dxfId="7" priority="9">
      <formula>LEN(TRIM(G1))&gt;0</formula>
    </cfRule>
  </conditionalFormatting>
  <conditionalFormatting sqref="A2:L2">
    <cfRule type="expression" dxfId="6" priority="10">
      <formula>IF(M1,1)</formula>
    </cfRule>
  </conditionalFormatting>
  <dataValidations count="7">
    <dataValidation type="list" allowBlank="1" sqref="L1">
      <formula1>"2022,2023,2024,2025,2026"</formula1>
    </dataValidation>
    <dataValidation type="list" allowBlank="1" sqref="J1">
      <formula1>"1,2,3,4,5,6,7,8,9,10,11,12,13,14,15,16,17,18,19,20,21,22,23,24,25,26,27,28,29,30,31,32,33,34,35,36,37,38,39,40,41,42,43,44,45,46,47,48,49,50"</formula1>
    </dataValidation>
    <dataValidation type="list" allowBlank="1" sqref="C3">
      <formula1>"a APM da EMEB,a OSC"</formula1>
    </dataValidation>
    <dataValidation type="custom" allowBlank="1" showDropDown="1" sqref="C20">
      <formula1>OR(NOT(ISERROR(DATEVALUE(C20))), AND(ISNUMBER(C20), LEFT(CELL("format", C20))="D"))</formula1>
    </dataValidation>
    <dataValidation type="list" allowBlank="1" sqref="A2">
      <formula1>"TERMO DE DOAÇÃO - PDDE,TERMO DE DOAÇÃO - RECURSOS MUNICIPAIS"</formula1>
    </dataValidation>
    <dataValidation type="list" allowBlank="1" showInputMessage="1" showErrorMessage="1" sqref="I21:L21">
      <formula1>"Assinatura do(a) Diretor(a) Executivo(a) da APM, Assinatura do(a) Representante Legal"</formula1>
    </dataValidation>
    <dataValidation type="list" allowBlank="1" showInputMessage="1" showErrorMessage="1" sqref="D21:H21">
      <formula1>"Nome do(a) Diretor(a) Executivo(a) da APM, Nome do(a) Representante Legal"</formula1>
    </dataValidation>
  </dataValidations>
  <pageMargins left="0.511811024" right="0.511811024" top="0.78740157499999996" bottom="0.78740157499999996" header="0.31496062000000002" footer="0.31496062000000002"/>
  <pageSetup paperSize="9" scale="9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Listas!$A$2:$A$218</xm:f>
          </x14:formula1>
          <xm:sqref>E3:J3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7"/>
  <sheetViews>
    <sheetView showGridLines="0" workbookViewId="0">
      <selection activeCell="J27" sqref="J27"/>
    </sheetView>
  </sheetViews>
  <sheetFormatPr defaultRowHeight="15"/>
  <cols>
    <col min="1" max="1" width="0.7109375" style="20" customWidth="1"/>
    <col min="2" max="2" width="8" style="39" customWidth="1"/>
    <col min="3" max="3" width="1.5703125" style="40" customWidth="1"/>
    <col min="4" max="4" width="25.7109375" style="35" customWidth="1"/>
    <col min="5" max="5" width="0.85546875" style="40" customWidth="1"/>
    <col min="6" max="6" width="21.85546875" style="20" hidden="1" customWidth="1"/>
    <col min="7" max="7" width="22.5703125" style="35" hidden="1" customWidth="1"/>
    <col min="8" max="8" width="0.85546875" style="40" customWidth="1"/>
    <col min="9" max="9" width="25.7109375" style="20" customWidth="1"/>
    <col min="10" max="16384" width="9.140625" style="20"/>
  </cols>
  <sheetData>
    <row r="1" spans="2:16" ht="54.75" customHeight="1" thickBot="1">
      <c r="B1" s="93" t="s">
        <v>455</v>
      </c>
      <c r="C1" s="94"/>
      <c r="D1" s="94"/>
      <c r="E1" s="94"/>
      <c r="F1" s="94"/>
      <c r="G1" s="94"/>
      <c r="H1" s="94"/>
      <c r="I1" s="95"/>
      <c r="K1" s="84" t="s">
        <v>458</v>
      </c>
      <c r="L1" s="85"/>
      <c r="M1" s="85"/>
      <c r="N1" s="85"/>
      <c r="O1" s="85"/>
      <c r="P1" s="86"/>
    </row>
    <row r="2" spans="2:16" ht="3.75" customHeight="1" thickBot="1">
      <c r="B2" s="21"/>
      <c r="C2" s="21"/>
      <c r="D2" s="21"/>
      <c r="E2" s="21"/>
      <c r="F2" s="21"/>
      <c r="G2" s="21"/>
      <c r="H2" s="21"/>
      <c r="I2" s="21"/>
      <c r="K2" s="87"/>
      <c r="L2" s="88"/>
      <c r="M2" s="88"/>
      <c r="N2" s="88"/>
      <c r="O2" s="88"/>
      <c r="P2" s="89"/>
    </row>
    <row r="3" spans="2:16" s="26" customFormat="1" ht="45" customHeight="1">
      <c r="B3" s="96" t="s">
        <v>451</v>
      </c>
      <c r="C3" s="22"/>
      <c r="D3" s="23" t="s">
        <v>456</v>
      </c>
      <c r="E3" s="24"/>
      <c r="F3" s="98" t="s">
        <v>452</v>
      </c>
      <c r="G3" s="100" t="s">
        <v>453</v>
      </c>
      <c r="H3" s="22"/>
      <c r="I3" s="25" t="s">
        <v>457</v>
      </c>
      <c r="K3" s="87"/>
      <c r="L3" s="88"/>
      <c r="M3" s="88"/>
      <c r="N3" s="88"/>
      <c r="O3" s="88"/>
      <c r="P3" s="89"/>
    </row>
    <row r="4" spans="2:16" s="26" customFormat="1" ht="16.5" thickBot="1">
      <c r="B4" s="97"/>
      <c r="C4" s="22"/>
      <c r="D4" s="49"/>
      <c r="E4" s="27"/>
      <c r="F4" s="99"/>
      <c r="G4" s="101"/>
      <c r="H4" s="22"/>
      <c r="I4" s="51"/>
      <c r="K4" s="87"/>
      <c r="L4" s="88"/>
      <c r="M4" s="88"/>
      <c r="N4" s="88"/>
      <c r="O4" s="88"/>
      <c r="P4" s="89"/>
    </row>
    <row r="5" spans="2:16" s="26" customFormat="1" ht="3.75" customHeight="1" thickBot="1">
      <c r="B5" s="28"/>
      <c r="C5" s="22"/>
      <c r="D5" s="27"/>
      <c r="E5" s="27"/>
      <c r="F5" s="29"/>
      <c r="G5" s="30"/>
      <c r="H5" s="22"/>
      <c r="I5" s="27"/>
      <c r="K5" s="87"/>
      <c r="L5" s="88"/>
      <c r="M5" s="88"/>
      <c r="N5" s="88"/>
      <c r="O5" s="88"/>
      <c r="P5" s="89"/>
    </row>
    <row r="6" spans="2:16" ht="15.75">
      <c r="B6" s="31">
        <v>1</v>
      </c>
      <c r="C6" s="32"/>
      <c r="D6" s="45"/>
      <c r="E6" s="32"/>
      <c r="F6" s="33" t="str">
        <f>IF(D6="","",SUM((D4-I4)*100)/D4)</f>
        <v/>
      </c>
      <c r="G6" s="34" t="str">
        <f>IF(D6="","",SUM(D6*F6/100))</f>
        <v/>
      </c>
      <c r="H6" s="32"/>
      <c r="I6" s="47" t="str">
        <f t="shared" ref="I6:I15" si="0">IF(D6="","",D6-G6)</f>
        <v/>
      </c>
      <c r="J6" s="35"/>
      <c r="K6" s="87"/>
      <c r="L6" s="88"/>
      <c r="M6" s="88"/>
      <c r="N6" s="88"/>
      <c r="O6" s="88"/>
      <c r="P6" s="89"/>
    </row>
    <row r="7" spans="2:16" ht="15.75">
      <c r="B7" s="36">
        <v>2</v>
      </c>
      <c r="C7" s="32"/>
      <c r="D7" s="46"/>
      <c r="E7" s="32"/>
      <c r="F7" s="33" t="str">
        <f t="shared" ref="F7:F15" si="1">IF(D7="","",SUM((D6-I6)*100)/D6)</f>
        <v/>
      </c>
      <c r="G7" s="34" t="str">
        <f t="shared" ref="G7:G15" si="2">IF(D7="","",SUM(D7*F7/100))</f>
        <v/>
      </c>
      <c r="H7" s="32"/>
      <c r="I7" s="48" t="str">
        <f t="shared" si="0"/>
        <v/>
      </c>
      <c r="K7" s="87"/>
      <c r="L7" s="88"/>
      <c r="M7" s="88"/>
      <c r="N7" s="88"/>
      <c r="O7" s="88"/>
      <c r="P7" s="89"/>
    </row>
    <row r="8" spans="2:16" ht="15.75">
      <c r="B8" s="36">
        <v>3</v>
      </c>
      <c r="C8" s="32"/>
      <c r="D8" s="46"/>
      <c r="E8" s="32"/>
      <c r="F8" s="33" t="str">
        <f t="shared" si="1"/>
        <v/>
      </c>
      <c r="G8" s="34" t="str">
        <f t="shared" si="2"/>
        <v/>
      </c>
      <c r="H8" s="32"/>
      <c r="I8" s="48" t="str">
        <f t="shared" si="0"/>
        <v/>
      </c>
      <c r="K8" s="87"/>
      <c r="L8" s="88"/>
      <c r="M8" s="88"/>
      <c r="N8" s="88"/>
      <c r="O8" s="88"/>
      <c r="P8" s="89"/>
    </row>
    <row r="9" spans="2:16" ht="15.75">
      <c r="B9" s="36">
        <v>4</v>
      </c>
      <c r="C9" s="32"/>
      <c r="D9" s="46"/>
      <c r="E9" s="32"/>
      <c r="F9" s="33" t="str">
        <f t="shared" si="1"/>
        <v/>
      </c>
      <c r="G9" s="34" t="str">
        <f t="shared" si="2"/>
        <v/>
      </c>
      <c r="H9" s="32"/>
      <c r="I9" s="48" t="str">
        <f t="shared" si="0"/>
        <v/>
      </c>
      <c r="K9" s="87"/>
      <c r="L9" s="88"/>
      <c r="M9" s="88"/>
      <c r="N9" s="88"/>
      <c r="O9" s="88"/>
      <c r="P9" s="89"/>
    </row>
    <row r="10" spans="2:16" ht="15.75">
      <c r="B10" s="36">
        <v>5</v>
      </c>
      <c r="C10" s="32"/>
      <c r="D10" s="46"/>
      <c r="E10" s="32"/>
      <c r="F10" s="33" t="str">
        <f t="shared" si="1"/>
        <v/>
      </c>
      <c r="G10" s="34" t="str">
        <f t="shared" si="2"/>
        <v/>
      </c>
      <c r="H10" s="32"/>
      <c r="I10" s="48" t="str">
        <f t="shared" si="0"/>
        <v/>
      </c>
      <c r="K10" s="87"/>
      <c r="L10" s="88"/>
      <c r="M10" s="88"/>
      <c r="N10" s="88"/>
      <c r="O10" s="88"/>
      <c r="P10" s="89"/>
    </row>
    <row r="11" spans="2:16" ht="15.75">
      <c r="B11" s="36">
        <v>6</v>
      </c>
      <c r="C11" s="32"/>
      <c r="D11" s="46"/>
      <c r="E11" s="32"/>
      <c r="F11" s="33" t="str">
        <f t="shared" si="1"/>
        <v/>
      </c>
      <c r="G11" s="34" t="str">
        <f t="shared" si="2"/>
        <v/>
      </c>
      <c r="H11" s="32"/>
      <c r="I11" s="48" t="str">
        <f t="shared" si="0"/>
        <v/>
      </c>
      <c r="K11" s="87"/>
      <c r="L11" s="88"/>
      <c r="M11" s="88"/>
      <c r="N11" s="88"/>
      <c r="O11" s="88"/>
      <c r="P11" s="89"/>
    </row>
    <row r="12" spans="2:16" ht="15.75">
      <c r="B12" s="36">
        <v>7</v>
      </c>
      <c r="C12" s="32"/>
      <c r="D12" s="46"/>
      <c r="E12" s="32"/>
      <c r="F12" s="33" t="str">
        <f t="shared" si="1"/>
        <v/>
      </c>
      <c r="G12" s="34" t="str">
        <f t="shared" si="2"/>
        <v/>
      </c>
      <c r="H12" s="32"/>
      <c r="I12" s="48" t="str">
        <f t="shared" si="0"/>
        <v/>
      </c>
      <c r="K12" s="87"/>
      <c r="L12" s="88"/>
      <c r="M12" s="88"/>
      <c r="N12" s="88"/>
      <c r="O12" s="88"/>
      <c r="P12" s="89"/>
    </row>
    <row r="13" spans="2:16" ht="15.75">
      <c r="B13" s="36">
        <v>8</v>
      </c>
      <c r="C13" s="32"/>
      <c r="D13" s="46"/>
      <c r="E13" s="32"/>
      <c r="F13" s="33" t="str">
        <f t="shared" si="1"/>
        <v/>
      </c>
      <c r="G13" s="34" t="str">
        <f t="shared" si="2"/>
        <v/>
      </c>
      <c r="H13" s="32"/>
      <c r="I13" s="48" t="str">
        <f t="shared" si="0"/>
        <v/>
      </c>
      <c r="K13" s="87"/>
      <c r="L13" s="88"/>
      <c r="M13" s="88"/>
      <c r="N13" s="88"/>
      <c r="O13" s="88"/>
      <c r="P13" s="89"/>
    </row>
    <row r="14" spans="2:16" ht="15.75">
      <c r="B14" s="36">
        <v>9</v>
      </c>
      <c r="C14" s="32"/>
      <c r="D14" s="46"/>
      <c r="E14" s="32"/>
      <c r="F14" s="33" t="str">
        <f t="shared" si="1"/>
        <v/>
      </c>
      <c r="G14" s="34" t="str">
        <f t="shared" si="2"/>
        <v/>
      </c>
      <c r="H14" s="32"/>
      <c r="I14" s="48" t="str">
        <f t="shared" si="0"/>
        <v/>
      </c>
      <c r="K14" s="87"/>
      <c r="L14" s="88"/>
      <c r="M14" s="88"/>
      <c r="N14" s="88"/>
      <c r="O14" s="88"/>
      <c r="P14" s="89"/>
    </row>
    <row r="15" spans="2:16" ht="16.5" thickBot="1">
      <c r="B15" s="37">
        <v>10</v>
      </c>
      <c r="C15" s="32"/>
      <c r="D15" s="46"/>
      <c r="E15" s="32"/>
      <c r="F15" s="33" t="str">
        <f t="shared" si="1"/>
        <v/>
      </c>
      <c r="G15" s="34" t="str">
        <f t="shared" si="2"/>
        <v/>
      </c>
      <c r="H15" s="32"/>
      <c r="I15" s="48" t="str">
        <f t="shared" si="0"/>
        <v/>
      </c>
      <c r="K15" s="87"/>
      <c r="L15" s="88"/>
      <c r="M15" s="88"/>
      <c r="N15" s="88"/>
      <c r="O15" s="88"/>
      <c r="P15" s="89"/>
    </row>
    <row r="16" spans="2:16" s="26" customFormat="1" ht="5.25" customHeight="1" thickBot="1">
      <c r="B16" s="28"/>
      <c r="C16" s="22"/>
      <c r="D16" s="27"/>
      <c r="E16" s="27"/>
      <c r="F16" s="29"/>
      <c r="G16" s="30"/>
      <c r="H16" s="22"/>
      <c r="I16" s="27"/>
      <c r="K16" s="87"/>
      <c r="L16" s="88"/>
      <c r="M16" s="88"/>
      <c r="N16" s="88"/>
      <c r="O16" s="88"/>
      <c r="P16" s="89"/>
    </row>
    <row r="17" spans="2:16" ht="33.75" customHeight="1" thickBot="1">
      <c r="B17" s="38" t="s">
        <v>454</v>
      </c>
      <c r="C17" s="22"/>
      <c r="D17" s="41">
        <f>SUM(D6:D15)</f>
        <v>0</v>
      </c>
      <c r="E17" s="42"/>
      <c r="F17" s="43"/>
      <c r="G17" s="44">
        <f>SUM(G6:G15)</f>
        <v>0</v>
      </c>
      <c r="H17" s="42"/>
      <c r="I17" s="41">
        <f>SUM(I6:I15)</f>
        <v>0</v>
      </c>
      <c r="K17" s="90"/>
      <c r="L17" s="91"/>
      <c r="M17" s="91"/>
      <c r="N17" s="91"/>
      <c r="O17" s="91"/>
      <c r="P17" s="92"/>
    </row>
  </sheetData>
  <mergeCells count="5">
    <mergeCell ref="K1:P17"/>
    <mergeCell ref="B1:I1"/>
    <mergeCell ref="B3:B4"/>
    <mergeCell ref="F3:F4"/>
    <mergeCell ref="G3:G4"/>
  </mergeCells>
  <conditionalFormatting sqref="D17">
    <cfRule type="cellIs" dxfId="5" priority="5" operator="equal">
      <formula>$D$4</formula>
    </cfRule>
    <cfRule type="cellIs" dxfId="4" priority="6" operator="notEqual">
      <formula>$D$4</formula>
    </cfRule>
  </conditionalFormatting>
  <conditionalFormatting sqref="I17">
    <cfRule type="cellIs" dxfId="3" priority="1" operator="notEqual">
      <formula>$I$4</formula>
    </cfRule>
    <cfRule type="cellIs" dxfId="2" priority="2" operator="equal">
      <formula>$I$4</formula>
    </cfRule>
    <cfRule type="cellIs" dxfId="1" priority="3" operator="equal">
      <formula>$D$4</formula>
    </cfRule>
    <cfRule type="cellIs" dxfId="0" priority="4" operator="notEqual">
      <formula>$D$4</formula>
    </cfRule>
  </conditionalFormatting>
  <pageMargins left="0.511811024" right="0.511811024" top="0.78740157499999996" bottom="0.78740157499999996" header="0.31496062000000002" footer="0.31496062000000002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pane ySplit="1" topLeftCell="A137" activePane="bottomLeft" state="frozen"/>
      <selection pane="bottomLeft" activeCell="E147" sqref="E147"/>
    </sheetView>
  </sheetViews>
  <sheetFormatPr defaultColWidth="14.42578125" defaultRowHeight="15.75" customHeight="1"/>
  <cols>
    <col min="1" max="1" width="98.5703125" customWidth="1"/>
  </cols>
  <sheetData>
    <row r="1" spans="1:26">
      <c r="A1" s="1" t="s">
        <v>0</v>
      </c>
      <c r="B1" s="2" t="s">
        <v>412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30</v>
      </c>
      <c r="B2" s="2" t="s">
        <v>236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3" t="s">
        <v>31</v>
      </c>
      <c r="B3" s="2" t="s">
        <v>237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3" t="s">
        <v>32</v>
      </c>
      <c r="B4" s="2" t="s">
        <v>238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3" t="s">
        <v>33</v>
      </c>
      <c r="B5" s="2" t="s">
        <v>239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3" t="s">
        <v>34</v>
      </c>
      <c r="B6" s="2" t="s">
        <v>240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3" t="s">
        <v>35</v>
      </c>
      <c r="B7" s="2" t="s">
        <v>241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" t="s">
        <v>36</v>
      </c>
      <c r="B8" s="2" t="s">
        <v>242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3" t="s">
        <v>37</v>
      </c>
      <c r="B9" s="2" t="s">
        <v>243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3" t="s">
        <v>38</v>
      </c>
      <c r="B10" s="2" t="s">
        <v>244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3" t="s">
        <v>39</v>
      </c>
      <c r="B11" s="2" t="s">
        <v>245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3" t="s">
        <v>40</v>
      </c>
      <c r="B12" s="2" t="s">
        <v>246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3" t="s">
        <v>41</v>
      </c>
      <c r="B13" s="2" t="s">
        <v>247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3" t="s">
        <v>42</v>
      </c>
      <c r="B14" s="2" t="s">
        <v>248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3" t="s">
        <v>43</v>
      </c>
      <c r="B15" s="2" t="s">
        <v>249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3" t="s">
        <v>44</v>
      </c>
      <c r="B16" s="2" t="s">
        <v>250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3" t="s">
        <v>45</v>
      </c>
      <c r="B17" s="2" t="s">
        <v>251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3" t="s">
        <v>46</v>
      </c>
      <c r="B18" s="2" t="s">
        <v>252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3" t="s">
        <v>47</v>
      </c>
      <c r="B19" s="2" t="s">
        <v>253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3" t="s">
        <v>48</v>
      </c>
      <c r="B20" s="2" t="s">
        <v>254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3" t="s">
        <v>49</v>
      </c>
      <c r="B21" s="2" t="s">
        <v>255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3" t="s">
        <v>50</v>
      </c>
      <c r="B22" s="2" t="s">
        <v>256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3" t="s">
        <v>51</v>
      </c>
      <c r="B23" s="2" t="s">
        <v>257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3" t="s">
        <v>52</v>
      </c>
      <c r="B24" s="2" t="s">
        <v>258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3" t="s">
        <v>53</v>
      </c>
      <c r="B25" s="2" t="s">
        <v>259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3" t="s">
        <v>54</v>
      </c>
      <c r="B26" s="2" t="s">
        <v>260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3" t="s">
        <v>55</v>
      </c>
      <c r="B27" s="2" t="s">
        <v>261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3" t="s">
        <v>56</v>
      </c>
      <c r="B28" s="2" t="s">
        <v>262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3" t="s">
        <v>57</v>
      </c>
      <c r="B29" s="2" t="s">
        <v>263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3" t="s">
        <v>58</v>
      </c>
      <c r="B30" s="2" t="s">
        <v>264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3" t="s">
        <v>59</v>
      </c>
      <c r="B31" s="2" t="s">
        <v>265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3" t="s">
        <v>60</v>
      </c>
      <c r="B32" s="2" t="s">
        <v>266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3" t="s">
        <v>61</v>
      </c>
      <c r="B33" s="2" t="s">
        <v>267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3" t="s">
        <v>62</v>
      </c>
      <c r="B34" s="2" t="s">
        <v>268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3" t="s">
        <v>63</v>
      </c>
      <c r="B35" s="2" t="s">
        <v>269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3" t="s">
        <v>64</v>
      </c>
      <c r="B36" s="2" t="s">
        <v>270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3" t="s">
        <v>65</v>
      </c>
      <c r="B37" s="2" t="s">
        <v>271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3" t="s">
        <v>66</v>
      </c>
      <c r="B38" s="2" t="s">
        <v>272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3" t="s">
        <v>67</v>
      </c>
      <c r="B39" s="2" t="s">
        <v>273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3" t="s">
        <v>68</v>
      </c>
      <c r="B40" s="2" t="s">
        <v>274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3" t="s">
        <v>69</v>
      </c>
      <c r="B41" s="2" t="s">
        <v>275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3" t="s">
        <v>70</v>
      </c>
      <c r="B42" s="2" t="s">
        <v>276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3" t="s">
        <v>71</v>
      </c>
      <c r="B43" s="2" t="s">
        <v>277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3" t="s">
        <v>72</v>
      </c>
      <c r="B44" s="2" t="s">
        <v>278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3" t="s">
        <v>73</v>
      </c>
      <c r="B45" s="2" t="s">
        <v>279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3" t="s">
        <v>74</v>
      </c>
      <c r="B46" s="2" t="s">
        <v>280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3" t="s">
        <v>75</v>
      </c>
      <c r="B47" s="2" t="s">
        <v>281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3" t="s">
        <v>76</v>
      </c>
      <c r="B48" s="2" t="s">
        <v>282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3" t="s">
        <v>77</v>
      </c>
      <c r="B49" s="2" t="s">
        <v>283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3" t="s">
        <v>78</v>
      </c>
      <c r="B50" s="2" t="s">
        <v>284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3" t="s">
        <v>79</v>
      </c>
      <c r="B51" s="2" t="s">
        <v>285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3" t="s">
        <v>80</v>
      </c>
      <c r="B52" s="2" t="s">
        <v>286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3" t="s">
        <v>81</v>
      </c>
      <c r="B53" s="2" t="s">
        <v>287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3" t="s">
        <v>82</v>
      </c>
      <c r="B54" s="2" t="s">
        <v>288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3" t="s">
        <v>83</v>
      </c>
      <c r="B55" s="2" t="s">
        <v>289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3" t="s">
        <v>84</v>
      </c>
      <c r="B56" s="2" t="s">
        <v>290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3" t="s">
        <v>85</v>
      </c>
      <c r="B57" s="2" t="s">
        <v>291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3" t="s">
        <v>86</v>
      </c>
      <c r="B58" s="2" t="s">
        <v>292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3" t="s">
        <v>87</v>
      </c>
      <c r="B59" s="2" t="s">
        <v>293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3" t="s">
        <v>88</v>
      </c>
      <c r="B60" s="2" t="s">
        <v>294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3" t="s">
        <v>89</v>
      </c>
      <c r="B61" s="2" t="s">
        <v>295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3" t="s">
        <v>90</v>
      </c>
      <c r="B62" s="2" t="s">
        <v>296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3" t="s">
        <v>91</v>
      </c>
      <c r="B63" s="2" t="s">
        <v>297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3" t="s">
        <v>92</v>
      </c>
      <c r="B64" s="2" t="s">
        <v>298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3" t="s">
        <v>93</v>
      </c>
      <c r="B65" s="2" t="s">
        <v>299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3" t="s">
        <v>94</v>
      </c>
      <c r="B66" s="2" t="s">
        <v>300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3" t="s">
        <v>95</v>
      </c>
      <c r="B67" s="2" t="s">
        <v>301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3" t="s">
        <v>96</v>
      </c>
      <c r="B68" s="2" t="s">
        <v>302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3" t="s">
        <v>97</v>
      </c>
      <c r="B69" s="2" t="s">
        <v>303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3" t="s">
        <v>98</v>
      </c>
      <c r="B70" s="2" t="s">
        <v>304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3" t="s">
        <v>99</v>
      </c>
      <c r="B71" s="2" t="s">
        <v>305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3" t="s">
        <v>100</v>
      </c>
      <c r="B72" s="2" t="s">
        <v>306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3" t="s">
        <v>101</v>
      </c>
      <c r="B73" s="2" t="s">
        <v>307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3" t="s">
        <v>102</v>
      </c>
      <c r="B74" s="2" t="s">
        <v>308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3" t="s">
        <v>103</v>
      </c>
      <c r="B75" s="2" t="s">
        <v>309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3" t="s">
        <v>104</v>
      </c>
      <c r="B76" s="2" t="s">
        <v>310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3" t="s">
        <v>105</v>
      </c>
      <c r="B77" s="2" t="s">
        <v>311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3" t="s">
        <v>106</v>
      </c>
      <c r="B78" s="2" t="s">
        <v>312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3" t="s">
        <v>107</v>
      </c>
      <c r="B79" s="2" t="s">
        <v>313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3" t="s">
        <v>108</v>
      </c>
      <c r="B80" s="2" t="s">
        <v>314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3" t="s">
        <v>109</v>
      </c>
      <c r="B81" s="2" t="s">
        <v>315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3" t="s">
        <v>110</v>
      </c>
      <c r="B82" s="2" t="s">
        <v>316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3" t="s">
        <v>111</v>
      </c>
      <c r="B83" s="2" t="s">
        <v>317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3" t="s">
        <v>112</v>
      </c>
      <c r="B84" s="2" t="s">
        <v>318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3" t="s">
        <v>113</v>
      </c>
      <c r="B85" s="2" t="s">
        <v>319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3" t="s">
        <v>114</v>
      </c>
      <c r="B86" s="2" t="s">
        <v>320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3" t="s">
        <v>115</v>
      </c>
      <c r="B87" s="2" t="s">
        <v>321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3" t="s">
        <v>116</v>
      </c>
      <c r="B88" s="2" t="s">
        <v>322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3" t="s">
        <v>117</v>
      </c>
      <c r="B89" s="2" t="s">
        <v>323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3" t="s">
        <v>118</v>
      </c>
      <c r="B90" s="2" t="s">
        <v>324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3" t="s">
        <v>119</v>
      </c>
      <c r="B91" s="2" t="s">
        <v>325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3" t="s">
        <v>120</v>
      </c>
      <c r="B92" s="2" t="s">
        <v>326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3" t="s">
        <v>121</v>
      </c>
      <c r="B93" s="2" t="s">
        <v>327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3" t="s">
        <v>122</v>
      </c>
      <c r="B94" s="2" t="s">
        <v>328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3" t="s">
        <v>123</v>
      </c>
      <c r="B95" s="2" t="s">
        <v>329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3" t="s">
        <v>124</v>
      </c>
      <c r="B96" s="2" t="s">
        <v>330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3" t="s">
        <v>125</v>
      </c>
      <c r="B97" s="2" t="s">
        <v>331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3" t="s">
        <v>126</v>
      </c>
      <c r="B98" s="2" t="s">
        <v>332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3" t="s">
        <v>127</v>
      </c>
      <c r="B99" s="2" t="s">
        <v>333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3" t="s">
        <v>1</v>
      </c>
      <c r="B100" s="2" t="s">
        <v>334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3" t="s">
        <v>128</v>
      </c>
      <c r="B101" s="2" t="s">
        <v>335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3" t="s">
        <v>129</v>
      </c>
      <c r="B102" s="2" t="s">
        <v>336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3" t="s">
        <v>130</v>
      </c>
      <c r="B103" s="2" t="s">
        <v>337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3" t="s">
        <v>131</v>
      </c>
      <c r="B104" s="2" t="s">
        <v>338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3" t="s">
        <v>132</v>
      </c>
      <c r="B105" s="2" t="s">
        <v>339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3" t="s">
        <v>133</v>
      </c>
      <c r="B106" s="2" t="s">
        <v>340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3" t="s">
        <v>134</v>
      </c>
      <c r="B107" s="2" t="s">
        <v>341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3" t="s">
        <v>135</v>
      </c>
      <c r="B108" s="2" t="s">
        <v>342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3" t="s">
        <v>2</v>
      </c>
      <c r="B109" s="2" t="s">
        <v>343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3" t="s">
        <v>136</v>
      </c>
      <c r="B110" s="2" t="s">
        <v>344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3" t="s">
        <v>137</v>
      </c>
      <c r="B111" s="2" t="s">
        <v>345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3" t="s">
        <v>138</v>
      </c>
      <c r="B112" s="2" t="s">
        <v>346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3" t="s">
        <v>139</v>
      </c>
      <c r="B113" s="2" t="s">
        <v>347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3" t="s">
        <v>140</v>
      </c>
      <c r="B114" s="2" t="s">
        <v>348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3" t="s">
        <v>141</v>
      </c>
      <c r="B115" s="2" t="s">
        <v>349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3" t="s">
        <v>142</v>
      </c>
      <c r="B116" s="2" t="s">
        <v>350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3" t="s">
        <v>143</v>
      </c>
      <c r="B117" s="2" t="s">
        <v>351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3" t="s">
        <v>144</v>
      </c>
      <c r="B118" s="2" t="s">
        <v>352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3" t="s">
        <v>145</v>
      </c>
      <c r="B119" s="2" t="s">
        <v>353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3" t="s">
        <v>146</v>
      </c>
      <c r="B120" s="2" t="s">
        <v>354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3" t="s">
        <v>147</v>
      </c>
      <c r="B121" s="2" t="s">
        <v>355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3" t="s">
        <v>148</v>
      </c>
      <c r="B122" s="2" t="s">
        <v>356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3" t="s">
        <v>149</v>
      </c>
      <c r="B123" s="2" t="s">
        <v>357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3" t="s">
        <v>150</v>
      </c>
      <c r="B124" s="2" t="s">
        <v>358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3" t="s">
        <v>151</v>
      </c>
      <c r="B125" s="2" t="s">
        <v>359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3" t="s">
        <v>152</v>
      </c>
      <c r="B126" s="2" t="s">
        <v>360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3" t="s">
        <v>153</v>
      </c>
      <c r="B127" s="2" t="s">
        <v>361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3" t="s">
        <v>154</v>
      </c>
      <c r="B128" s="2" t="s">
        <v>362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3" t="s">
        <v>155</v>
      </c>
      <c r="B129" s="2" t="s">
        <v>363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3" t="s">
        <v>156</v>
      </c>
      <c r="B130" s="2" t="s">
        <v>364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3" t="s">
        <v>157</v>
      </c>
      <c r="B131" s="2" t="s">
        <v>365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3" t="s">
        <v>158</v>
      </c>
      <c r="B132" s="2" t="s">
        <v>366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3" t="s">
        <v>159</v>
      </c>
      <c r="B133" s="2" t="s">
        <v>367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3" t="s">
        <v>160</v>
      </c>
      <c r="B134" s="2" t="s">
        <v>368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3" t="s">
        <v>161</v>
      </c>
      <c r="B135" s="2" t="s">
        <v>369</v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3" t="s">
        <v>162</v>
      </c>
      <c r="B136" s="2" t="s">
        <v>370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3" t="s">
        <v>163</v>
      </c>
      <c r="B137" s="2" t="s">
        <v>371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3" t="s">
        <v>164</v>
      </c>
      <c r="B138" s="2" t="s">
        <v>372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3" t="s">
        <v>165</v>
      </c>
      <c r="B139" s="2" t="s">
        <v>373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3" t="s">
        <v>166</v>
      </c>
      <c r="B140" s="2" t="s">
        <v>374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3" t="s">
        <v>167</v>
      </c>
      <c r="B141" s="2" t="s">
        <v>375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3" t="s">
        <v>168</v>
      </c>
      <c r="B142" s="2" t="s">
        <v>376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3" t="s">
        <v>169</v>
      </c>
      <c r="B143" s="2" t="s">
        <v>377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3" t="s">
        <v>170</v>
      </c>
      <c r="B144" s="2" t="s">
        <v>378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3" t="s">
        <v>171</v>
      </c>
      <c r="B145" s="2" t="s">
        <v>379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3" t="s">
        <v>172</v>
      </c>
      <c r="B146" s="2" t="s">
        <v>380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54" t="s">
        <v>462</v>
      </c>
      <c r="B147" s="55" t="s">
        <v>463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3" t="s">
        <v>173</v>
      </c>
      <c r="B148" s="2" t="s">
        <v>381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3" t="s">
        <v>174</v>
      </c>
      <c r="B149" s="2" t="s">
        <v>382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3" t="s">
        <v>175</v>
      </c>
      <c r="B150" s="2" t="s">
        <v>383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3" t="s">
        <v>176</v>
      </c>
      <c r="B151" s="2" t="s">
        <v>384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54" t="s">
        <v>460</v>
      </c>
      <c r="B152" s="55" t="s">
        <v>461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3" t="s">
        <v>177</v>
      </c>
      <c r="B153" s="2" t="s">
        <v>385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3" t="s">
        <v>178</v>
      </c>
      <c r="B154" s="2" t="s">
        <v>386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3" t="s">
        <v>179</v>
      </c>
      <c r="B155" s="2" t="s">
        <v>387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3" t="s">
        <v>180</v>
      </c>
      <c r="B156" s="2" t="s">
        <v>388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3" t="s">
        <v>181</v>
      </c>
      <c r="B157" s="2" t="s">
        <v>389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3" t="s">
        <v>182</v>
      </c>
      <c r="B158" s="2" t="s">
        <v>390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3" t="s">
        <v>183</v>
      </c>
      <c r="B159" s="2" t="s">
        <v>391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3" t="s">
        <v>184</v>
      </c>
      <c r="B160" s="2" t="s">
        <v>392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3" t="s">
        <v>185</v>
      </c>
      <c r="B161" s="2" t="s">
        <v>393</v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3" t="s">
        <v>186</v>
      </c>
      <c r="B162" s="2" t="s">
        <v>394</v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3" t="s">
        <v>187</v>
      </c>
      <c r="B163" s="2" t="s">
        <v>395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3" t="s">
        <v>188</v>
      </c>
      <c r="B164" s="2" t="s">
        <v>396</v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3" t="s">
        <v>189</v>
      </c>
      <c r="B165" s="2" t="s">
        <v>397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3" t="s">
        <v>190</v>
      </c>
      <c r="B166" s="2" t="s">
        <v>398</v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3" t="s">
        <v>191</v>
      </c>
      <c r="B167" s="2" t="s">
        <v>399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3" t="s">
        <v>192</v>
      </c>
      <c r="B168" s="2" t="s">
        <v>400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3" t="s">
        <v>193</v>
      </c>
      <c r="B169" s="2" t="s">
        <v>401</v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3" t="s">
        <v>194</v>
      </c>
      <c r="B170" s="2" t="s">
        <v>402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3" t="s">
        <v>195</v>
      </c>
      <c r="B171" s="2" t="s">
        <v>403</v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3" t="s">
        <v>196</v>
      </c>
      <c r="B172" s="2" t="s">
        <v>404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3" t="s">
        <v>197</v>
      </c>
      <c r="B173" s="2" t="s">
        <v>405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3" t="s">
        <v>198</v>
      </c>
      <c r="B174" s="2" t="s">
        <v>406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3" t="s">
        <v>199</v>
      </c>
      <c r="B175" s="2" t="s">
        <v>407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3" t="s">
        <v>200</v>
      </c>
      <c r="B176" s="2" t="s">
        <v>408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3" t="s">
        <v>201</v>
      </c>
      <c r="B177" s="2" t="s">
        <v>409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3" t="s">
        <v>202</v>
      </c>
      <c r="B178" s="2" t="s">
        <v>410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3" t="s">
        <v>203</v>
      </c>
      <c r="B179" s="2" t="s">
        <v>411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3" t="s">
        <v>204</v>
      </c>
      <c r="B181" s="2" t="s">
        <v>413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4" t="s">
        <v>205</v>
      </c>
      <c r="B182" s="2" t="s">
        <v>414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4" t="s">
        <v>206</v>
      </c>
      <c r="B183" s="2" t="s">
        <v>415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4" t="s">
        <v>207</v>
      </c>
      <c r="B184" s="2" t="s">
        <v>416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4" t="s">
        <v>208</v>
      </c>
      <c r="B185" s="2" t="s">
        <v>417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4" t="s">
        <v>209</v>
      </c>
      <c r="B186" s="2" t="s">
        <v>418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4" t="s">
        <v>210</v>
      </c>
      <c r="B187" s="2" t="s">
        <v>419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4" t="s">
        <v>211</v>
      </c>
      <c r="B188" s="2" t="s">
        <v>420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4" t="s">
        <v>212</v>
      </c>
      <c r="B189" s="2" t="s">
        <v>421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4" t="s">
        <v>213</v>
      </c>
      <c r="B190" s="2" t="s">
        <v>422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4" t="s">
        <v>214</v>
      </c>
      <c r="B191" s="2" t="s">
        <v>423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4" t="s">
        <v>215</v>
      </c>
      <c r="B192" s="2" t="s">
        <v>424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4" t="s">
        <v>216</v>
      </c>
      <c r="B193" s="2" t="s">
        <v>425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4" t="s">
        <v>3</v>
      </c>
      <c r="B194" s="2" t="s">
        <v>426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4" t="s">
        <v>4</v>
      </c>
      <c r="B195" s="2" t="s">
        <v>427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4" t="s">
        <v>217</v>
      </c>
      <c r="B196" s="2" t="s">
        <v>428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4" t="s">
        <v>218</v>
      </c>
      <c r="B197" s="2" t="s">
        <v>429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4" t="s">
        <v>5</v>
      </c>
      <c r="B198" s="2" t="s">
        <v>430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4" t="s">
        <v>6</v>
      </c>
      <c r="B199" s="2" t="s">
        <v>431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4" t="s">
        <v>219</v>
      </c>
      <c r="B200" s="2" t="s">
        <v>432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4" t="s">
        <v>220</v>
      </c>
      <c r="B201" s="2" t="s">
        <v>433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4" t="s">
        <v>221</v>
      </c>
      <c r="B202" s="2" t="s">
        <v>434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4" t="s">
        <v>222</v>
      </c>
      <c r="B203" s="2" t="s">
        <v>435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4" t="s">
        <v>223</v>
      </c>
      <c r="B204" s="2" t="s">
        <v>436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4" t="s">
        <v>7</v>
      </c>
      <c r="B205" s="2" t="s">
        <v>437</v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4" t="s">
        <v>224</v>
      </c>
      <c r="B206" s="2" t="s">
        <v>438</v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4" t="s">
        <v>225</v>
      </c>
      <c r="B207" s="2" t="s">
        <v>439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4" t="s">
        <v>226</v>
      </c>
      <c r="B208" s="2" t="s">
        <v>440</v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4" t="s">
        <v>8</v>
      </c>
      <c r="B209" s="2" t="s">
        <v>441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4" t="s">
        <v>227</v>
      </c>
      <c r="B210" s="2" t="s">
        <v>442</v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4" t="s">
        <v>228</v>
      </c>
      <c r="B211" s="2" t="s">
        <v>443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4" t="s">
        <v>229</v>
      </c>
      <c r="B212" s="2" t="s">
        <v>444</v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4" t="s">
        <v>230</v>
      </c>
      <c r="B213" s="2" t="s">
        <v>445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4" t="s">
        <v>231</v>
      </c>
      <c r="B214" s="2" t="s">
        <v>446</v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4" t="s">
        <v>232</v>
      </c>
      <c r="B215" s="2" t="s">
        <v>447</v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4" t="s">
        <v>233</v>
      </c>
      <c r="B216" s="2" t="s">
        <v>448</v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4" t="s">
        <v>234</v>
      </c>
      <c r="B217" s="2" t="s">
        <v>449</v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4" t="s">
        <v>235</v>
      </c>
      <c r="B218" s="2" t="s">
        <v>450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Termo de Doação</vt:lpstr>
      <vt:lpstr>Planilha de Rateio</vt:lpstr>
      <vt:lpstr>Listas</vt:lpstr>
      <vt:lpstr>'Termo de Doação'!Area_de_impressao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Marjara de Paula Ferreira</dc:creator>
  <cp:lastModifiedBy>Daniela Aparecida Nunes Ferreira</cp:lastModifiedBy>
  <cp:lastPrinted>2025-10-23T20:05:32Z</cp:lastPrinted>
  <dcterms:created xsi:type="dcterms:W3CDTF">2022-03-03T19:12:00Z</dcterms:created>
  <dcterms:modified xsi:type="dcterms:W3CDTF">2025-10-23T20:12:19Z</dcterms:modified>
</cp:coreProperties>
</file>